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16" yWindow="0" windowWidth="8616" windowHeight="9756" tabRatio="921" activeTab="1"/>
  </bookViews>
  <sheets>
    <sheet name="Statement" sheetId="1" r:id="rId1"/>
    <sheet name="Detailed report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a202250">#REF!</definedName>
    <definedName name="Account">#REF!</definedName>
    <definedName name="Accounts">'[4]Line Items-Accounts'!$A$5:$B$7</definedName>
    <definedName name="AccrualC5">#REF!</definedName>
    <definedName name="DateRange">'Statement'!$A$28</definedName>
    <definedName name="EE">#REF!</definedName>
    <definedName name="Employee">#REF!</definedName>
    <definedName name="employees">'[4]EMPLOYEES'!$A$4:$B$9</definedName>
    <definedName name="Equipment">#REF!</definedName>
    <definedName name="EZ">'[1]Scenario2'!$H$1</definedName>
    <definedName name="Joanna">#REF!</definedName>
    <definedName name="kh">"V2002-02-28"</definedName>
    <definedName name="Num">#REF!</definedName>
    <definedName name="NvsASD">"V2002-03-31"</definedName>
    <definedName name="NvsAutoDrillOk">"VN"</definedName>
    <definedName name="NvsElapsedTime">0.00223796295904322</definedName>
    <definedName name="NvsEndTime">37211.4346203704</definedName>
    <definedName name="NvsInstSpec">"%"</definedName>
    <definedName name="NvsLayoutType">"M3"</definedName>
    <definedName name="NvsNplSpec">"%,X,RZF..,CZF.."</definedName>
    <definedName name="NvsPanelEffdt">"V1997-04-01"</definedName>
    <definedName name="NvsPanelSetid">"VBCCA"</definedName>
    <definedName name="NvsReqBU">"VBCCA"</definedName>
    <definedName name="NvsReqBUOnly">"VY"</definedName>
    <definedName name="NvsTransLed">"VN"</definedName>
    <definedName name="NvsTreeASD">"V2002-03-31"</definedName>
    <definedName name="NvsValTbl.ACCOUNT">"GL_ACCOUNT_TBL"</definedName>
    <definedName name="NvsValTbl.DEPTID">"DEPARTMENT_TBL"</definedName>
    <definedName name="period">'Statement'!$H$17</definedName>
    <definedName name="PM_costs">#REF!</definedName>
    <definedName name="_xlnm.Print_Area" localSheetId="1">'Detailed report'!$C$1:$P$71</definedName>
    <definedName name="_xlnm.Print_Area" localSheetId="0">'Statement'!$A$1:$I$58</definedName>
    <definedName name="Print_Area_MI">#REF!</definedName>
    <definedName name="_xlnm.Print_Titles" localSheetId="1">'Detailed report'!$1:$5</definedName>
    <definedName name="Subaccount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<sst xmlns="http://schemas.openxmlformats.org/spreadsheetml/2006/main" count="156" uniqueCount="119">
  <si>
    <t>same as on statement</t>
  </si>
  <si>
    <t>Funding Agency</t>
  </si>
  <si>
    <t>123 Anywhere Street</t>
  </si>
  <si>
    <t>Anyplace, Anyprovince</t>
  </si>
  <si>
    <t>Postal code</t>
  </si>
  <si>
    <t>Project title</t>
  </si>
  <si>
    <t>PI name(s)</t>
  </si>
  <si>
    <t>Date to Date</t>
  </si>
  <si>
    <t>Number of quarters reported _____X_____ out of ______Y______</t>
  </si>
  <si>
    <t>Dionne Camara, Restricted Funds, Provincial Health Service Authority</t>
  </si>
  <si>
    <t>260-1770 West 7th Avenue, Vancouver BC, V6J 4Y6            604-875-7124</t>
  </si>
  <si>
    <t>Explanation of Variances</t>
  </si>
  <si>
    <t>(explain when variance explanation required)</t>
  </si>
  <si>
    <t>Project name</t>
  </si>
  <si>
    <t>Project leader(s)</t>
  </si>
  <si>
    <t>name</t>
  </si>
  <si>
    <t xml:space="preserve">Date: </t>
  </si>
  <si>
    <t xml:space="preserve">Please direct all queries regarding this financial statement to </t>
  </si>
  <si>
    <t>Project/Platform Name:</t>
  </si>
  <si>
    <t>Project/Platform Lead:</t>
  </si>
  <si>
    <t>Institution:</t>
  </si>
  <si>
    <t>Reporting Period:</t>
  </si>
  <si>
    <t>DETAILED QUARTERLY EXPENDITURE REPORT</t>
  </si>
  <si>
    <t>Due QUARTERLY</t>
  </si>
  <si>
    <t>Opening Expenditures to Last Report</t>
  </si>
  <si>
    <t>Budgeted Expenditures for this Quarter</t>
  </si>
  <si>
    <t>Actual Expenditures for this Quarter</t>
  </si>
  <si>
    <t>Accruals for this Quarter</t>
  </si>
  <si>
    <t>Expenditures + Accruals</t>
  </si>
  <si>
    <t>Cumulative
Budget
to date</t>
  </si>
  <si>
    <t>Cumulative Expenditures
+ Accruals
to date</t>
  </si>
  <si>
    <t>Closing Variances</t>
  </si>
  <si>
    <t>Percent Variance</t>
  </si>
  <si>
    <t>Explanation of Variance Required?</t>
  </si>
  <si>
    <t>A</t>
  </si>
  <si>
    <t>B</t>
  </si>
  <si>
    <t>C</t>
  </si>
  <si>
    <t>D</t>
  </si>
  <si>
    <t>E=C+D</t>
  </si>
  <si>
    <t>F=Agreement</t>
  </si>
  <si>
    <t>G=A+E</t>
  </si>
  <si>
    <t>H=F-G</t>
  </si>
  <si>
    <t>I=H/F</t>
  </si>
  <si>
    <t>Salaries &amp; Fringe Benefits</t>
  </si>
  <si>
    <t>Activity 1</t>
  </si>
  <si>
    <t>Activity 2</t>
  </si>
  <si>
    <t>Activity 3</t>
  </si>
  <si>
    <t>Activity 4</t>
  </si>
  <si>
    <t>SUBTOTAL</t>
  </si>
  <si>
    <t>YES</t>
  </si>
  <si>
    <t>Consumables</t>
  </si>
  <si>
    <t>General and Administrative Costs (Excluding Genome BC costs)</t>
  </si>
  <si>
    <t>Equipment</t>
  </si>
  <si>
    <t>TOTAL</t>
  </si>
  <si>
    <t>Initial of Project Leader:</t>
  </si>
  <si>
    <t>Date:</t>
  </si>
  <si>
    <t>Account no.:</t>
  </si>
  <si>
    <t>Financial Statement no.:</t>
  </si>
  <si>
    <t>Attention:  Finance</t>
  </si>
  <si>
    <t>STATEMENT OF CASH RECEIPTS AND DISBURSEMENTS</t>
  </si>
  <si>
    <t xml:space="preserve"> PREVIOUSLY </t>
  </si>
  <si>
    <t xml:space="preserve"> CURRENT </t>
  </si>
  <si>
    <t xml:space="preserve"> PROJECT </t>
  </si>
  <si>
    <t xml:space="preserve"> REPORTED </t>
  </si>
  <si>
    <t xml:space="preserve"> PERIOD </t>
  </si>
  <si>
    <t xml:space="preserve"> TO DATE </t>
  </si>
  <si>
    <t xml:space="preserve"> BUDGET </t>
  </si>
  <si>
    <t>CASH RECEIPTS</t>
  </si>
  <si>
    <t xml:space="preserve"> N/A </t>
  </si>
  <si>
    <t>DISBURSEMENTS</t>
  </si>
  <si>
    <t>Salaries and fringe benefits</t>
  </si>
  <si>
    <t xml:space="preserve">                   -   </t>
  </si>
  <si>
    <t>Services from Others (Platform services)</t>
  </si>
  <si>
    <t>TOTAL DISBURSEMENTS</t>
  </si>
  <si>
    <t>NET RECEIPTS (DISBURSEMENTS)</t>
  </si>
  <si>
    <t>Note 4</t>
  </si>
  <si>
    <t>Note 5</t>
  </si>
  <si>
    <t>We certify that all costs claimed are attributable to project and have been duly incurred and paid.</t>
  </si>
  <si>
    <t>Note:  ALL AMOUNTS QUOTED IN CANADIAN DOLLARS UNLESS SPECIFIED</t>
  </si>
  <si>
    <t>Activity 5</t>
  </si>
  <si>
    <t>Activity 6</t>
  </si>
  <si>
    <t>Cumulative
Budget
to last period</t>
  </si>
  <si>
    <t>E06</t>
  </si>
  <si>
    <t>S04</t>
  </si>
  <si>
    <t>S06</t>
  </si>
  <si>
    <t>E02</t>
  </si>
  <si>
    <t>C02</t>
  </si>
  <si>
    <t>E04</t>
  </si>
  <si>
    <t>E01</t>
  </si>
  <si>
    <t>E03</t>
  </si>
  <si>
    <t>E05</t>
  </si>
  <si>
    <t>G01</t>
  </si>
  <si>
    <t>S01</t>
  </si>
  <si>
    <t>S02</t>
  </si>
  <si>
    <t>S03</t>
  </si>
  <si>
    <t>C01</t>
  </si>
  <si>
    <t>C03</t>
  </si>
  <si>
    <t>C04</t>
  </si>
  <si>
    <t>S05</t>
  </si>
  <si>
    <t>SB01</t>
  </si>
  <si>
    <t>SB02</t>
  </si>
  <si>
    <t>SB03</t>
  </si>
  <si>
    <t>SB04</t>
  </si>
  <si>
    <t>Note 1</t>
  </si>
  <si>
    <t>Note 2</t>
  </si>
  <si>
    <t>Note 3</t>
  </si>
  <si>
    <t>Explanation required for variances greater than 0r equal to 10% or $50,000 by Category.</t>
  </si>
  <si>
    <t>Services from Fee-For-Services Providers</t>
  </si>
  <si>
    <t>FOR THE PERIOD</t>
  </si>
  <si>
    <r>
      <t>Current</t>
    </r>
    <r>
      <rPr>
        <b/>
        <sz val="8"/>
        <rFont val="Arial"/>
        <family val="2"/>
      </rPr>
      <t xml:space="preserve"> Reporting Period</t>
    </r>
  </si>
  <si>
    <r>
      <t xml:space="preserve">Start Date to End of </t>
    </r>
    <r>
      <rPr>
        <b/>
        <i/>
        <sz val="8"/>
        <rFont val="Arial"/>
        <family val="2"/>
      </rPr>
      <t>Current</t>
    </r>
    <r>
      <rPr>
        <b/>
        <sz val="8"/>
        <rFont val="Arial"/>
        <family val="2"/>
      </rPr>
      <t xml:space="preserve"> Reporting Period</t>
    </r>
  </si>
  <si>
    <t>INSTITUTION NAME</t>
  </si>
  <si>
    <t>ADDRESS</t>
  </si>
  <si>
    <t>CITY, PROVINCE, POSTAL CODE</t>
  </si>
  <si>
    <t>Whomever, Finance Manager</t>
  </si>
  <si>
    <t>Whomever, Project Leader</t>
  </si>
  <si>
    <t>General and Administration</t>
  </si>
  <si>
    <t>SB05</t>
  </si>
  <si>
    <t>G02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</si>
</sst>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#,##0.000"/>
    <numFmt numFmtId="174" formatCode="[$-409]dddd\,\ mmmm\ dd\,\ yyyy"/>
    <numFmt numFmtId="175" formatCode="0;;"/>
    <numFmt numFmtId="176" formatCode="General;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"/>
    <numFmt numFmtId="182" formatCode="0.0%"/>
    <numFmt numFmtId="183" formatCode="_(* #,##0.000_);_(* \(#,##0.000\);_(* &quot;-&quot;??_);_(@_)"/>
    <numFmt numFmtId="184" formatCode="_(* #,##0.0000_);_(* \(#,##0.0000\);_(* &quot;-&quot;??_);_(@_)"/>
    <numFmt numFmtId="185" formatCode="&quot;$&quot;#,##0.00"/>
    <numFmt numFmtId="186" formatCode="mm/dd/yy"/>
    <numFmt numFmtId="187" formatCode="0000000000"/>
    <numFmt numFmtId="188" formatCode="00000"/>
    <numFmt numFmtId="189" formatCode="00"/>
    <numFmt numFmtId="190" formatCode="0000000"/>
    <numFmt numFmtId="191" formatCode="00000000"/>
    <numFmt numFmtId="192" formatCode="000"/>
    <numFmt numFmtId="193" formatCode="mm/dd/yyyy"/>
    <numFmt numFmtId="194" formatCode="0.00_);[Red]\(0.00\)"/>
    <numFmt numFmtId="195" formatCode="#,##0.0_);[Red]\(#,##0.0\)"/>
    <numFmt numFmtId="196" formatCode="[$-409]dd\-mmm\-yy;@"/>
    <numFmt numFmtId="197" formatCode="0_);[Red]\(0\)"/>
    <numFmt numFmtId="198" formatCode="0.0_);[Red]\(0.0\)"/>
    <numFmt numFmtId="199" formatCode="#,##0.000_);[Red]\(#,##0.000\)"/>
    <numFmt numFmtId="200" formatCode="mmmm\ d\,\ yyyy"/>
    <numFmt numFmtId="201" formatCode="mm/dd/yy;@"/>
    <numFmt numFmtId="202" formatCode="[$-409]h:mm:ss\ AM/PM"/>
    <numFmt numFmtId="203" formatCode="_(&quot;$&quot;* #,##0.00_);_(&quot;$&quot;* \(#,##0.00\);_(&quot;$&quot;* &quot;-&quot;_);_(@_)"/>
    <numFmt numFmtId="204" formatCode="_(&quot;$&quot;* #,##0.000_);_(&quot;$&quot;* \(#,##0.000\);_(&quot;$&quot;* &quot;-&quot;??_);_(@_)"/>
    <numFmt numFmtId="205" formatCode="_(&quot;$&quot;* #,##0.0_);_(&quot;$&quot;* \(#,##0.0\);_(&quot;$&quot;* &quot;-&quot;_);_(@_)"/>
    <numFmt numFmtId="206" formatCode="[$-F800]dddd\,\ mmmm\ dd\,\ yyyy"/>
    <numFmt numFmtId="207" formatCode="m/d/yyyy;@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6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sz val="11"/>
      <color indexed="30"/>
      <name val="Verdana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6" fillId="0" borderId="9">
      <alignment horizontal="center"/>
      <protection/>
    </xf>
    <xf numFmtId="3" fontId="5" fillId="0" borderId="0" applyFont="0" applyFill="0" applyBorder="0" applyAlignment="0" applyProtection="0"/>
    <xf numFmtId="0" fontId="5" fillId="33" borderId="0" applyNumberFormat="0" applyFont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1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right"/>
      <protection/>
    </xf>
    <xf numFmtId="0" fontId="9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/>
      <protection/>
    </xf>
    <xf numFmtId="171" fontId="1" fillId="34" borderId="0" xfId="42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/>
      <protection/>
    </xf>
    <xf numFmtId="171" fontId="9" fillId="34" borderId="0" xfId="42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0" fontId="9" fillId="34" borderId="11" xfId="0" applyFont="1" applyFill="1" applyBorder="1" applyAlignment="1" applyProtection="1">
      <alignment/>
      <protection/>
    </xf>
    <xf numFmtId="0" fontId="11" fillId="34" borderId="12" xfId="0" applyFont="1" applyFill="1" applyBorder="1" applyAlignment="1" applyProtection="1">
      <alignment horizontal="center"/>
      <protection/>
    </xf>
    <xf numFmtId="0" fontId="9" fillId="34" borderId="13" xfId="0" applyFont="1" applyFill="1" applyBorder="1" applyAlignment="1" applyProtection="1">
      <alignment horizontal="center"/>
      <protection/>
    </xf>
    <xf numFmtId="0" fontId="9" fillId="34" borderId="14" xfId="0" applyFont="1" applyFill="1" applyBorder="1" applyAlignment="1" applyProtection="1">
      <alignment horizontal="center"/>
      <protection/>
    </xf>
    <xf numFmtId="171" fontId="9" fillId="34" borderId="0" xfId="42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 horizontal="center"/>
      <protection/>
    </xf>
    <xf numFmtId="0" fontId="14" fillId="35" borderId="11" xfId="0" applyFont="1" applyFill="1" applyBorder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 horizontal="center"/>
      <protection/>
    </xf>
    <xf numFmtId="0" fontId="1" fillId="36" borderId="11" xfId="0" applyFont="1" applyFill="1" applyBorder="1" applyAlignment="1" applyProtection="1">
      <alignment horizontal="center"/>
      <protection/>
    </xf>
    <xf numFmtId="0" fontId="1" fillId="36" borderId="15" xfId="0" applyFont="1" applyFill="1" applyBorder="1" applyAlignment="1" applyProtection="1">
      <alignment horizontal="center"/>
      <protection/>
    </xf>
    <xf numFmtId="171" fontId="1" fillId="34" borderId="0" xfId="42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left"/>
      <protection/>
    </xf>
    <xf numFmtId="0" fontId="1" fillId="34" borderId="16" xfId="0" applyFont="1" applyFill="1" applyBorder="1" applyAlignment="1" applyProtection="1">
      <alignment/>
      <protection/>
    </xf>
    <xf numFmtId="0" fontId="1" fillId="34" borderId="17" xfId="0" applyFont="1" applyFill="1" applyBorder="1" applyAlignment="1" applyProtection="1">
      <alignment horizontal="right"/>
      <protection/>
    </xf>
    <xf numFmtId="4" fontId="1" fillId="34" borderId="18" xfId="0" applyNumberFormat="1" applyFont="1" applyFill="1" applyBorder="1" applyAlignment="1" applyProtection="1">
      <alignment/>
      <protection/>
    </xf>
    <xf numFmtId="4" fontId="1" fillId="34" borderId="19" xfId="0" applyNumberFormat="1" applyFont="1" applyFill="1" applyBorder="1" applyAlignment="1" applyProtection="1">
      <alignment/>
      <protection/>
    </xf>
    <xf numFmtId="4" fontId="1" fillId="34" borderId="20" xfId="0" applyNumberFormat="1" applyFont="1" applyFill="1" applyBorder="1" applyAlignment="1" applyProtection="1">
      <alignment/>
      <protection/>
    </xf>
    <xf numFmtId="4" fontId="1" fillId="36" borderId="21" xfId="0" applyNumberFormat="1" applyFont="1" applyFill="1" applyBorder="1" applyAlignment="1" applyProtection="1">
      <alignment/>
      <protection/>
    </xf>
    <xf numFmtId="9" fontId="1" fillId="36" borderId="19" xfId="0" applyNumberFormat="1" applyFont="1" applyFill="1" applyBorder="1" applyAlignment="1" applyProtection="1">
      <alignment horizontal="center"/>
      <protection/>
    </xf>
    <xf numFmtId="0" fontId="1" fillId="34" borderId="22" xfId="0" applyFont="1" applyFill="1" applyBorder="1" applyAlignment="1" applyProtection="1">
      <alignment horizontal="center"/>
      <protection/>
    </xf>
    <xf numFmtId="4" fontId="1" fillId="34" borderId="23" xfId="0" applyNumberFormat="1" applyFont="1" applyFill="1" applyBorder="1" applyAlignment="1" applyProtection="1">
      <alignment/>
      <protection/>
    </xf>
    <xf numFmtId="171" fontId="1" fillId="34" borderId="0" xfId="0" applyNumberFormat="1" applyFont="1" applyFill="1" applyBorder="1" applyAlignment="1" applyProtection="1">
      <alignment/>
      <protection/>
    </xf>
    <xf numFmtId="0" fontId="1" fillId="34" borderId="24" xfId="0" applyFont="1" applyFill="1" applyBorder="1" applyAlignment="1" applyProtection="1">
      <alignment horizontal="right"/>
      <protection/>
    </xf>
    <xf numFmtId="4" fontId="1" fillId="34" borderId="11" xfId="0" applyNumberFormat="1" applyFont="1" applyFill="1" applyBorder="1" applyAlignment="1" applyProtection="1">
      <alignment/>
      <protection/>
    </xf>
    <xf numFmtId="4" fontId="1" fillId="34" borderId="25" xfId="0" applyNumberFormat="1" applyFont="1" applyFill="1" applyBorder="1" applyAlignment="1" applyProtection="1">
      <alignment/>
      <protection/>
    </xf>
    <xf numFmtId="4" fontId="1" fillId="36" borderId="12" xfId="0" applyNumberFormat="1" applyFont="1" applyFill="1" applyBorder="1" applyAlignment="1" applyProtection="1">
      <alignment/>
      <protection/>
    </xf>
    <xf numFmtId="9" fontId="1" fillId="36" borderId="25" xfId="0" applyNumberFormat="1" applyFont="1" applyFill="1" applyBorder="1" applyAlignment="1" applyProtection="1">
      <alignment horizontal="center"/>
      <protection/>
    </xf>
    <xf numFmtId="4" fontId="1" fillId="34" borderId="26" xfId="0" applyNumberFormat="1" applyFont="1" applyFill="1" applyBorder="1" applyAlignment="1" applyProtection="1">
      <alignment/>
      <protection/>
    </xf>
    <xf numFmtId="9" fontId="1" fillId="36" borderId="27" xfId="0" applyNumberFormat="1" applyFont="1" applyFill="1" applyBorder="1" applyAlignment="1" applyProtection="1">
      <alignment horizontal="center"/>
      <protection/>
    </xf>
    <xf numFmtId="0" fontId="1" fillId="34" borderId="23" xfId="0" applyFont="1" applyFill="1" applyBorder="1" applyAlignment="1" applyProtection="1">
      <alignment horizontal="right"/>
      <protection/>
    </xf>
    <xf numFmtId="4" fontId="9" fillId="34" borderId="28" xfId="0" applyNumberFormat="1" applyFont="1" applyFill="1" applyBorder="1" applyAlignment="1" applyProtection="1">
      <alignment/>
      <protection/>
    </xf>
    <xf numFmtId="9" fontId="9" fillId="34" borderId="29" xfId="0" applyNumberFormat="1" applyFont="1" applyFill="1" applyBorder="1" applyAlignment="1" applyProtection="1">
      <alignment horizontal="center"/>
      <protection/>
    </xf>
    <xf numFmtId="0" fontId="15" fillId="34" borderId="30" xfId="0" applyFont="1" applyFill="1" applyBorder="1" applyAlignment="1" applyProtection="1">
      <alignment horizontal="center"/>
      <protection/>
    </xf>
    <xf numFmtId="0" fontId="9" fillId="34" borderId="16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4" fontId="1" fillId="34" borderId="0" xfId="0" applyNumberFormat="1" applyFont="1" applyFill="1" applyBorder="1" applyAlignment="1" applyProtection="1">
      <alignment/>
      <protection/>
    </xf>
    <xf numFmtId="9" fontId="1" fillId="34" borderId="0" xfId="0" applyNumberFormat="1" applyFont="1" applyFill="1" applyBorder="1" applyAlignment="1" applyProtection="1">
      <alignment horizontal="center"/>
      <protection/>
    </xf>
    <xf numFmtId="0" fontId="1" fillId="34" borderId="31" xfId="0" applyFont="1" applyFill="1" applyBorder="1" applyAlignment="1" applyProtection="1">
      <alignment horizontal="right"/>
      <protection/>
    </xf>
    <xf numFmtId="0" fontId="1" fillId="34" borderId="32" xfId="0" applyFont="1" applyFill="1" applyBorder="1" applyAlignment="1" applyProtection="1">
      <alignment horizontal="center"/>
      <protection/>
    </xf>
    <xf numFmtId="4" fontId="1" fillId="36" borderId="33" xfId="0" applyNumberFormat="1" applyFont="1" applyFill="1" applyBorder="1" applyAlignment="1" applyProtection="1">
      <alignment/>
      <protection/>
    </xf>
    <xf numFmtId="4" fontId="1" fillId="34" borderId="15" xfId="0" applyNumberFormat="1" applyFont="1" applyFill="1" applyBorder="1" applyAlignment="1" applyProtection="1">
      <alignment/>
      <protection/>
    </xf>
    <xf numFmtId="4" fontId="1" fillId="36" borderId="34" xfId="0" applyNumberFormat="1" applyFont="1" applyFill="1" applyBorder="1" applyAlignment="1" applyProtection="1">
      <alignment/>
      <protection/>
    </xf>
    <xf numFmtId="9" fontId="1" fillId="36" borderId="35" xfId="0" applyNumberFormat="1" applyFont="1" applyFill="1" applyBorder="1" applyAlignment="1" applyProtection="1">
      <alignment horizontal="center"/>
      <protection/>
    </xf>
    <xf numFmtId="4" fontId="9" fillId="34" borderId="36" xfId="0" applyNumberFormat="1" applyFont="1" applyFill="1" applyBorder="1" applyAlignment="1" applyProtection="1">
      <alignment/>
      <protection/>
    </xf>
    <xf numFmtId="9" fontId="9" fillId="34" borderId="9" xfId="0" applyNumberFormat="1" applyFont="1" applyFill="1" applyBorder="1" applyAlignment="1" applyProtection="1">
      <alignment horizontal="center"/>
      <protection/>
    </xf>
    <xf numFmtId="0" fontId="1" fillId="34" borderId="9" xfId="0" applyFont="1" applyFill="1" applyBorder="1" applyAlignment="1" applyProtection="1">
      <alignment/>
      <protection/>
    </xf>
    <xf numFmtId="4" fontId="1" fillId="34" borderId="37" xfId="0" applyNumberFormat="1" applyFont="1" applyFill="1" applyBorder="1" applyAlignment="1" applyProtection="1">
      <alignment/>
      <protection/>
    </xf>
    <xf numFmtId="4" fontId="1" fillId="34" borderId="38" xfId="0" applyNumberFormat="1" applyFont="1" applyFill="1" applyBorder="1" applyAlignment="1" applyProtection="1">
      <alignment/>
      <protection/>
    </xf>
    <xf numFmtId="4" fontId="1" fillId="34" borderId="39" xfId="0" applyNumberFormat="1" applyFont="1" applyFill="1" applyBorder="1" applyAlignment="1" applyProtection="1">
      <alignment/>
      <protection/>
    </xf>
    <xf numFmtId="4" fontId="1" fillId="34" borderId="40" xfId="0" applyNumberFormat="1" applyFont="1" applyFill="1" applyBorder="1" applyAlignment="1" applyProtection="1">
      <alignment/>
      <protection/>
    </xf>
    <xf numFmtId="4" fontId="1" fillId="36" borderId="41" xfId="0" applyNumberFormat="1" applyFont="1" applyFill="1" applyBorder="1" applyAlignment="1" applyProtection="1">
      <alignment/>
      <protection/>
    </xf>
    <xf numFmtId="9" fontId="1" fillId="36" borderId="38" xfId="0" applyNumberFormat="1" applyFont="1" applyFill="1" applyBorder="1" applyAlignment="1" applyProtection="1">
      <alignment horizontal="center"/>
      <protection/>
    </xf>
    <xf numFmtId="4" fontId="1" fillId="34" borderId="17" xfId="0" applyNumberFormat="1" applyFont="1" applyFill="1" applyBorder="1" applyAlignment="1" applyProtection="1">
      <alignment/>
      <protection/>
    </xf>
    <xf numFmtId="171" fontId="9" fillId="34" borderId="0" xfId="42" applyFont="1" applyFill="1" applyBorder="1" applyAlignment="1" applyProtection="1">
      <alignment horizontal="left"/>
      <protection/>
    </xf>
    <xf numFmtId="15" fontId="9" fillId="34" borderId="0" xfId="42" applyNumberFormat="1" applyFont="1" applyFill="1" applyBorder="1" applyAlignment="1" applyProtection="1">
      <alignment/>
      <protection/>
    </xf>
    <xf numFmtId="171" fontId="1" fillId="34" borderId="11" xfId="42" applyFont="1" applyFill="1" applyBorder="1" applyAlignment="1" applyProtection="1">
      <alignment horizontal="center"/>
      <protection/>
    </xf>
    <xf numFmtId="171" fontId="1" fillId="34" borderId="20" xfId="42" applyFont="1" applyFill="1" applyBorder="1" applyAlignment="1" applyProtection="1">
      <alignment/>
      <protection/>
    </xf>
    <xf numFmtId="171" fontId="1" fillId="34" borderId="37" xfId="42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/>
      <protection/>
    </xf>
    <xf numFmtId="171" fontId="1" fillId="34" borderId="42" xfId="42" applyFont="1" applyFill="1" applyBorder="1" applyAlignment="1" applyProtection="1">
      <alignment/>
      <protection/>
    </xf>
    <xf numFmtId="4" fontId="1" fillId="34" borderId="43" xfId="0" applyNumberFormat="1" applyFont="1" applyFill="1" applyBorder="1" applyAlignment="1" applyProtection="1">
      <alignment/>
      <protection/>
    </xf>
    <xf numFmtId="171" fontId="9" fillId="34" borderId="36" xfId="42" applyFont="1" applyFill="1" applyBorder="1" applyAlignment="1" applyProtection="1">
      <alignment/>
      <protection/>
    </xf>
    <xf numFmtId="171" fontId="9" fillId="34" borderId="0" xfId="0" applyNumberFormat="1" applyFont="1" applyFill="1" applyBorder="1" applyAlignment="1" applyProtection="1">
      <alignment/>
      <protection/>
    </xf>
    <xf numFmtId="171" fontId="1" fillId="34" borderId="44" xfId="42" applyFont="1" applyFill="1" applyBorder="1" applyAlignment="1" applyProtection="1">
      <alignment/>
      <protection/>
    </xf>
    <xf numFmtId="4" fontId="1" fillId="34" borderId="9" xfId="0" applyNumberFormat="1" applyFont="1" applyFill="1" applyBorder="1" applyAlignment="1" applyProtection="1">
      <alignment/>
      <protection/>
    </xf>
    <xf numFmtId="0" fontId="1" fillId="34" borderId="20" xfId="0" applyFont="1" applyFill="1" applyBorder="1" applyAlignment="1" applyProtection="1">
      <alignment horizontal="left"/>
      <protection/>
    </xf>
    <xf numFmtId="0" fontId="1" fillId="34" borderId="14" xfId="0" applyFont="1" applyFill="1" applyBorder="1" applyAlignment="1" applyProtection="1">
      <alignment horizontal="left"/>
      <protection/>
    </xf>
    <xf numFmtId="0" fontId="1" fillId="34" borderId="14" xfId="0" applyFont="1" applyFill="1" applyBorder="1" applyAlignment="1" applyProtection="1">
      <alignment horizontal="center"/>
      <protection/>
    </xf>
    <xf numFmtId="4" fontId="1" fillId="37" borderId="45" xfId="0" applyNumberFormat="1" applyFont="1" applyFill="1" applyBorder="1" applyAlignment="1" applyProtection="1">
      <alignment/>
      <protection/>
    </xf>
    <xf numFmtId="0" fontId="1" fillId="34" borderId="43" xfId="0" applyFont="1" applyFill="1" applyBorder="1" applyAlignment="1" applyProtection="1">
      <alignment horizontal="center"/>
      <protection/>
    </xf>
    <xf numFmtId="171" fontId="9" fillId="34" borderId="28" xfId="42" applyFont="1" applyFill="1" applyBorder="1" applyAlignment="1" applyProtection="1">
      <alignment/>
      <protection/>
    </xf>
    <xf numFmtId="0" fontId="1" fillId="34" borderId="46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/>
      <protection/>
    </xf>
    <xf numFmtId="0" fontId="1" fillId="34" borderId="46" xfId="0" applyFont="1" applyFill="1" applyBorder="1" applyAlignment="1" applyProtection="1">
      <alignment/>
      <protection/>
    </xf>
    <xf numFmtId="4" fontId="1" fillId="34" borderId="35" xfId="0" applyNumberFormat="1" applyFont="1" applyFill="1" applyBorder="1" applyAlignment="1" applyProtection="1">
      <alignment/>
      <protection/>
    </xf>
    <xf numFmtId="0" fontId="1" fillId="34" borderId="47" xfId="0" applyFont="1" applyFill="1" applyBorder="1" applyAlignment="1" applyProtection="1">
      <alignment horizontal="center"/>
      <protection/>
    </xf>
    <xf numFmtId="4" fontId="1" fillId="34" borderId="48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4" fontId="9" fillId="34" borderId="4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justify"/>
      <protection/>
    </xf>
    <xf numFmtId="172" fontId="12" fillId="0" borderId="0" xfId="0" applyNumberFormat="1" applyFont="1" applyAlignment="1" applyProtection="1">
      <alignment horizontal="justify"/>
      <protection/>
    </xf>
    <xf numFmtId="0" fontId="1" fillId="0" borderId="50" xfId="0" applyFont="1" applyBorder="1" applyAlignment="1" applyProtection="1">
      <alignment horizontal="justify"/>
      <protection/>
    </xf>
    <xf numFmtId="0" fontId="1" fillId="0" borderId="51" xfId="0" applyFont="1" applyBorder="1" applyAlignment="1" applyProtection="1">
      <alignment horizontal="justify"/>
      <protection/>
    </xf>
    <xf numFmtId="0" fontId="1" fillId="0" borderId="52" xfId="0" applyFont="1" applyBorder="1" applyAlignment="1" applyProtection="1">
      <alignment horizontal="justify"/>
      <protection/>
    </xf>
    <xf numFmtId="0" fontId="1" fillId="0" borderId="53" xfId="0" applyFont="1" applyBorder="1" applyAlignment="1" applyProtection="1">
      <alignment horizontal="justify"/>
      <protection/>
    </xf>
    <xf numFmtId="0" fontId="1" fillId="0" borderId="9" xfId="0" applyFont="1" applyBorder="1" applyAlignment="1" applyProtection="1">
      <alignment horizontal="justify"/>
      <protection/>
    </xf>
    <xf numFmtId="0" fontId="1" fillId="0" borderId="54" xfId="0" applyFont="1" applyBorder="1" applyAlignment="1" applyProtection="1">
      <alignment horizontal="justify"/>
      <protection/>
    </xf>
    <xf numFmtId="0" fontId="9" fillId="0" borderId="0" xfId="0" applyFont="1" applyAlignment="1" applyProtection="1">
      <alignment horizontal="center"/>
      <protection/>
    </xf>
    <xf numFmtId="0" fontId="9" fillId="0" borderId="55" xfId="0" applyFont="1" applyBorder="1" applyAlignment="1" applyProtection="1">
      <alignment horizontal="center"/>
      <protection/>
    </xf>
    <xf numFmtId="0" fontId="1" fillId="0" borderId="55" xfId="0" applyFont="1" applyBorder="1" applyAlignment="1" applyProtection="1">
      <alignment horizontal="justify"/>
      <protection/>
    </xf>
    <xf numFmtId="170" fontId="1" fillId="0" borderId="56" xfId="44" applyFont="1" applyBorder="1" applyAlignment="1" applyProtection="1">
      <alignment horizontal="justify"/>
      <protection/>
    </xf>
    <xf numFmtId="170" fontId="1" fillId="0" borderId="56" xfId="0" applyNumberFormat="1" applyFont="1" applyBorder="1" applyAlignment="1" applyProtection="1">
      <alignment horizontal="justify"/>
      <protection/>
    </xf>
    <xf numFmtId="0" fontId="1" fillId="0" borderId="56" xfId="0" applyFont="1" applyBorder="1" applyAlignment="1" applyProtection="1">
      <alignment horizontal="justify"/>
      <protection/>
    </xf>
    <xf numFmtId="0" fontId="1" fillId="0" borderId="23" xfId="0" applyFont="1" applyBorder="1" applyAlignment="1" applyProtection="1">
      <alignment horizontal="center"/>
      <protection/>
    </xf>
    <xf numFmtId="171" fontId="1" fillId="0" borderId="0" xfId="42" applyFont="1" applyAlignment="1" applyProtection="1">
      <alignment horizontal="justify"/>
      <protection/>
    </xf>
    <xf numFmtId="0" fontId="1" fillId="0" borderId="0" xfId="0" applyFont="1" applyAlignment="1" applyProtection="1">
      <alignment/>
      <protection/>
    </xf>
    <xf numFmtId="171" fontId="1" fillId="0" borderId="56" xfId="42" applyFont="1" applyBorder="1" applyAlignment="1" applyProtection="1">
      <alignment horizontal="justify"/>
      <protection/>
    </xf>
    <xf numFmtId="0" fontId="1" fillId="0" borderId="23" xfId="0" applyFont="1" applyBorder="1" applyAlignment="1" applyProtection="1">
      <alignment horizontal="justify"/>
      <protection/>
    </xf>
    <xf numFmtId="0" fontId="8" fillId="0" borderId="0" xfId="0" applyFont="1" applyAlignment="1" applyProtection="1">
      <alignment horizontal="justify"/>
      <protection/>
    </xf>
    <xf numFmtId="170" fontId="1" fillId="0" borderId="57" xfId="0" applyNumberFormat="1" applyFont="1" applyBorder="1" applyAlignment="1" applyProtection="1">
      <alignment horizontal="justify"/>
      <protection/>
    </xf>
    <xf numFmtId="0" fontId="1" fillId="0" borderId="57" xfId="0" applyFont="1" applyBorder="1" applyAlignment="1" applyProtection="1">
      <alignment horizontal="justify"/>
      <protection/>
    </xf>
    <xf numFmtId="0" fontId="1" fillId="0" borderId="58" xfId="0" applyFont="1" applyBorder="1" applyAlignment="1" applyProtection="1">
      <alignment horizontal="center"/>
      <protection/>
    </xf>
    <xf numFmtId="4" fontId="1" fillId="37" borderId="20" xfId="0" applyNumberFormat="1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4" fontId="1" fillId="37" borderId="37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4" fontId="1" fillId="37" borderId="42" xfId="0" applyNumberFormat="1" applyFont="1" applyFill="1" applyBorder="1" applyAlignment="1" applyProtection="1">
      <alignment/>
      <protection/>
    </xf>
    <xf numFmtId="4" fontId="1" fillId="0" borderId="26" xfId="0" applyNumberFormat="1" applyFont="1" applyFill="1" applyBorder="1" applyAlignment="1" applyProtection="1">
      <alignment/>
      <protection/>
    </xf>
    <xf numFmtId="4" fontId="1" fillId="37" borderId="18" xfId="0" applyNumberFormat="1" applyFont="1" applyFill="1" applyBorder="1" applyAlignment="1" applyProtection="1">
      <alignment/>
      <protection/>
    </xf>
    <xf numFmtId="0" fontId="9" fillId="0" borderId="9" xfId="0" applyFont="1" applyFill="1" applyBorder="1" applyAlignment="1" applyProtection="1">
      <alignment/>
      <protection/>
    </xf>
    <xf numFmtId="4" fontId="1" fillId="0" borderId="40" xfId="0" applyNumberFormat="1" applyFont="1" applyFill="1" applyBorder="1" applyAlignment="1" applyProtection="1">
      <alignment/>
      <protection/>
    </xf>
    <xf numFmtId="4" fontId="1" fillId="37" borderId="59" xfId="0" applyNumberFormat="1" applyFont="1" applyFill="1" applyBorder="1" applyAlignment="1" applyProtection="1">
      <alignment/>
      <protection/>
    </xf>
    <xf numFmtId="4" fontId="1" fillId="0" borderId="60" xfId="0" applyNumberFormat="1" applyFont="1" applyFill="1" applyBorder="1" applyAlignment="1" applyProtection="1">
      <alignment/>
      <protection/>
    </xf>
    <xf numFmtId="4" fontId="1" fillId="37" borderId="61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4" fontId="1" fillId="37" borderId="62" xfId="0" applyNumberFormat="1" applyFont="1" applyFill="1" applyBorder="1" applyAlignment="1" applyProtection="1">
      <alignment/>
      <protection/>
    </xf>
    <xf numFmtId="4" fontId="1" fillId="0" borderId="63" xfId="0" applyNumberFormat="1" applyFont="1" applyFill="1" applyBorder="1" applyAlignment="1" applyProtection="1">
      <alignment/>
      <protection/>
    </xf>
    <xf numFmtId="4" fontId="1" fillId="0" borderId="43" xfId="0" applyNumberFormat="1" applyFont="1" applyFill="1" applyBorder="1" applyAlignment="1" applyProtection="1">
      <alignment/>
      <protection/>
    </xf>
    <xf numFmtId="4" fontId="1" fillId="37" borderId="20" xfId="0" applyNumberFormat="1" applyFont="1" applyFill="1" applyBorder="1" applyAlignment="1" applyProtection="1">
      <alignment/>
      <protection/>
    </xf>
    <xf numFmtId="4" fontId="12" fillId="37" borderId="44" xfId="0" applyNumberFormat="1" applyFont="1" applyFill="1" applyBorder="1" applyAlignment="1" applyProtection="1">
      <alignment/>
      <protection/>
    </xf>
    <xf numFmtId="9" fontId="9" fillId="34" borderId="64" xfId="0" applyNumberFormat="1" applyFont="1" applyFill="1" applyBorder="1" applyAlignment="1" applyProtection="1">
      <alignment horizontal="center"/>
      <protection/>
    </xf>
    <xf numFmtId="0" fontId="15" fillId="34" borderId="53" xfId="0" applyFont="1" applyFill="1" applyBorder="1" applyAlignment="1" applyProtection="1">
      <alignment horizontal="center"/>
      <protection/>
    </xf>
    <xf numFmtId="4" fontId="1" fillId="37" borderId="11" xfId="0" applyNumberFormat="1" applyFont="1" applyFill="1" applyBorder="1" applyAlignment="1" applyProtection="1">
      <alignment/>
      <protection/>
    </xf>
    <xf numFmtId="4" fontId="1" fillId="36" borderId="11" xfId="0" applyNumberFormat="1" applyFont="1" applyFill="1" applyBorder="1" applyAlignment="1" applyProtection="1">
      <alignment/>
      <protection/>
    </xf>
    <xf numFmtId="9" fontId="1" fillId="36" borderId="11" xfId="0" applyNumberFormat="1" applyFont="1" applyFill="1" applyBorder="1" applyAlignment="1" applyProtection="1">
      <alignment horizontal="center"/>
      <protection/>
    </xf>
    <xf numFmtId="4" fontId="1" fillId="36" borderId="18" xfId="0" applyNumberFormat="1" applyFont="1" applyFill="1" applyBorder="1" applyAlignment="1" applyProtection="1">
      <alignment/>
      <protection/>
    </xf>
    <xf numFmtId="9" fontId="1" fillId="36" borderId="18" xfId="0" applyNumberFormat="1" applyFont="1" applyFill="1" applyBorder="1" applyAlignment="1" applyProtection="1">
      <alignment horizontal="center"/>
      <protection/>
    </xf>
    <xf numFmtId="0" fontId="1" fillId="34" borderId="19" xfId="0" applyFont="1" applyFill="1" applyBorder="1" applyAlignment="1" applyProtection="1">
      <alignment horizontal="center"/>
      <protection/>
    </xf>
    <xf numFmtId="0" fontId="1" fillId="34" borderId="25" xfId="0" applyFont="1" applyFill="1" applyBorder="1" applyAlignment="1" applyProtection="1">
      <alignment horizontal="center"/>
      <protection/>
    </xf>
    <xf numFmtId="4" fontId="1" fillId="37" borderId="40" xfId="0" applyNumberFormat="1" applyFont="1" applyFill="1" applyBorder="1" applyAlignment="1" applyProtection="1">
      <alignment/>
      <protection/>
    </xf>
    <xf numFmtId="4" fontId="1" fillId="36" borderId="40" xfId="0" applyNumberFormat="1" applyFont="1" applyFill="1" applyBorder="1" applyAlignment="1" applyProtection="1">
      <alignment/>
      <protection/>
    </xf>
    <xf numFmtId="0" fontId="1" fillId="34" borderId="38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8" fillId="0" borderId="0" xfId="0" applyFont="1" applyAlignment="1">
      <alignment/>
    </xf>
    <xf numFmtId="172" fontId="1" fillId="0" borderId="0" xfId="0" applyNumberFormat="1" applyFont="1" applyAlignment="1" applyProtection="1">
      <alignment horizontal="justify"/>
      <protection/>
    </xf>
    <xf numFmtId="0" fontId="0" fillId="34" borderId="0" xfId="0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 horizontal="right"/>
      <protection/>
    </xf>
    <xf numFmtId="0" fontId="17" fillId="34" borderId="0" xfId="0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 horizontal="right" indent="1"/>
      <protection/>
    </xf>
    <xf numFmtId="0" fontId="17" fillId="34" borderId="0" xfId="0" applyFont="1" applyFill="1" applyBorder="1" applyAlignment="1" applyProtection="1">
      <alignment horizontal="center"/>
      <protection/>
    </xf>
    <xf numFmtId="0" fontId="17" fillId="0" borderId="9" xfId="0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left"/>
      <protection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justify"/>
    </xf>
    <xf numFmtId="0" fontId="19" fillId="0" borderId="0" xfId="0" applyFont="1" applyBorder="1" applyAlignment="1">
      <alignment horizontal="justify"/>
    </xf>
    <xf numFmtId="0" fontId="0" fillId="0" borderId="9" xfId="0" applyFont="1" applyBorder="1" applyAlignment="1">
      <alignment horizontal="justify"/>
    </xf>
    <xf numFmtId="0" fontId="1" fillId="0" borderId="0" xfId="0" applyFont="1" applyAlignment="1" applyProtection="1">
      <alignment/>
      <protection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51" xfId="0" applyFont="1" applyBorder="1" applyAlignment="1">
      <alignment horizontal="justify"/>
    </xf>
    <xf numFmtId="0" fontId="1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justify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justify"/>
      <protection/>
    </xf>
    <xf numFmtId="0" fontId="0" fillId="0" borderId="0" xfId="0" applyFont="1" applyAlignment="1">
      <alignment horizontal="justify"/>
    </xf>
    <xf numFmtId="0" fontId="1" fillId="0" borderId="0" xfId="0" applyFont="1" applyAlignment="1" applyProtection="1">
      <alignment horizontal="justify"/>
      <protection/>
    </xf>
    <xf numFmtId="0" fontId="0" fillId="0" borderId="0" xfId="0" applyFont="1" applyAlignment="1">
      <alignment horizontal="left"/>
    </xf>
    <xf numFmtId="0" fontId="10" fillId="0" borderId="65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66" xfId="0" applyFont="1" applyBorder="1" applyAlignment="1" applyProtection="1">
      <alignment horizontal="center"/>
      <protection/>
    </xf>
    <xf numFmtId="0" fontId="1" fillId="0" borderId="65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66" xfId="0" applyFont="1" applyBorder="1" applyAlignment="1" applyProtection="1">
      <alignment horizontal="center"/>
      <protection/>
    </xf>
    <xf numFmtId="0" fontId="9" fillId="34" borderId="26" xfId="0" applyFont="1" applyFill="1" applyBorder="1" applyAlignment="1" applyProtection="1">
      <alignment horizontal="center" vertical="center" wrapText="1"/>
      <protection/>
    </xf>
    <xf numFmtId="0" fontId="9" fillId="34" borderId="15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left" wrapText="1"/>
      <protection/>
    </xf>
    <xf numFmtId="0" fontId="1" fillId="0" borderId="63" xfId="0" applyFont="1" applyFill="1" applyBorder="1" applyAlignment="1" applyProtection="1">
      <alignment horizontal="left" wrapText="1"/>
      <protection/>
    </xf>
    <xf numFmtId="0" fontId="1" fillId="0" borderId="34" xfId="0" applyFont="1" applyFill="1" applyBorder="1" applyAlignment="1" applyProtection="1">
      <alignment horizontal="left" wrapText="1"/>
      <protection/>
    </xf>
    <xf numFmtId="0" fontId="1" fillId="0" borderId="67" xfId="0" applyFont="1" applyFill="1" applyBorder="1" applyAlignment="1" applyProtection="1">
      <alignment horizontal="left" wrapText="1"/>
      <protection/>
    </xf>
    <xf numFmtId="0" fontId="9" fillId="34" borderId="12" xfId="0" applyFont="1" applyFill="1" applyBorder="1" applyAlignment="1" applyProtection="1">
      <alignment horizontal="center"/>
      <protection/>
    </xf>
    <xf numFmtId="0" fontId="9" fillId="34" borderId="13" xfId="0" applyFont="1" applyFill="1" applyBorder="1" applyAlignment="1" applyProtection="1">
      <alignment horizontal="center"/>
      <protection/>
    </xf>
    <xf numFmtId="0" fontId="9" fillId="34" borderId="14" xfId="0" applyFont="1" applyFill="1" applyBorder="1" applyAlignment="1" applyProtection="1">
      <alignment horizontal="center"/>
      <protection/>
    </xf>
    <xf numFmtId="0" fontId="9" fillId="34" borderId="26" xfId="0" applyFont="1" applyFill="1" applyBorder="1" applyAlignment="1" applyProtection="1">
      <alignment horizontal="center" wrapText="1"/>
      <protection/>
    </xf>
    <xf numFmtId="0" fontId="9" fillId="34" borderId="15" xfId="0" applyFont="1" applyFill="1" applyBorder="1" applyAlignment="1" applyProtection="1">
      <alignment horizontal="center" wrapText="1"/>
      <protection/>
    </xf>
    <xf numFmtId="171" fontId="9" fillId="34" borderId="26" xfId="42" applyFont="1" applyFill="1" applyBorder="1" applyAlignment="1" applyProtection="1">
      <alignment horizontal="center" vertical="center" wrapText="1"/>
      <protection/>
    </xf>
    <xf numFmtId="171" fontId="9" fillId="34" borderId="15" xfId="42" applyFont="1" applyFill="1" applyBorder="1" applyAlignment="1" applyProtection="1">
      <alignment horizontal="center" vertical="center" wrapText="1"/>
      <protection/>
    </xf>
    <xf numFmtId="0" fontId="15" fillId="38" borderId="68" xfId="0" applyFont="1" applyFill="1" applyBorder="1" applyAlignment="1" applyProtection="1">
      <alignment horizontal="left"/>
      <protection/>
    </xf>
    <xf numFmtId="0" fontId="1" fillId="38" borderId="68" xfId="0" applyFont="1" applyFill="1" applyBorder="1" applyAlignment="1" applyProtection="1">
      <alignment horizontal="left"/>
      <protection/>
    </xf>
    <xf numFmtId="0" fontId="1" fillId="38" borderId="68" xfId="0" applyNumberFormat="1" applyFont="1" applyFill="1" applyBorder="1" applyAlignment="1" applyProtection="1">
      <alignment horizontal="left"/>
      <protection/>
    </xf>
    <xf numFmtId="0" fontId="9" fillId="34" borderId="69" xfId="0" applyFont="1" applyFill="1" applyBorder="1" applyAlignment="1" applyProtection="1">
      <alignment horizontal="center" vertical="center" wrapText="1"/>
      <protection/>
    </xf>
    <xf numFmtId="0" fontId="9" fillId="34" borderId="30" xfId="0" applyFont="1" applyFill="1" applyBorder="1" applyAlignment="1" applyProtection="1">
      <alignment horizontal="right"/>
      <protection/>
    </xf>
    <xf numFmtId="0" fontId="9" fillId="34" borderId="70" xfId="0" applyFont="1" applyFill="1" applyBorder="1" applyAlignment="1" applyProtection="1">
      <alignment horizontal="right"/>
      <protection/>
    </xf>
    <xf numFmtId="0" fontId="13" fillId="34" borderId="30" xfId="0" applyFont="1" applyFill="1" applyBorder="1" applyAlignment="1" applyProtection="1">
      <alignment horizontal="left"/>
      <protection/>
    </xf>
    <xf numFmtId="0" fontId="13" fillId="34" borderId="70" xfId="0" applyFont="1" applyFill="1" applyBorder="1" applyAlignment="1" applyProtection="1">
      <alignment horizontal="left"/>
      <protection/>
    </xf>
    <xf numFmtId="0" fontId="9" fillId="34" borderId="30" xfId="0" applyFont="1" applyFill="1" applyBorder="1" applyAlignment="1" applyProtection="1">
      <alignment horizontal="left"/>
      <protection/>
    </xf>
    <xf numFmtId="0" fontId="9" fillId="34" borderId="70" xfId="0" applyFont="1" applyFill="1" applyBorder="1" applyAlignment="1" applyProtection="1">
      <alignment horizontal="left"/>
      <protection/>
    </xf>
    <xf numFmtId="0" fontId="16" fillId="34" borderId="0" xfId="0" applyFont="1" applyFill="1" applyBorder="1" applyAlignment="1" applyProtection="1">
      <alignment horizontal="left"/>
      <protection/>
    </xf>
    <xf numFmtId="0" fontId="9" fillId="34" borderId="0" xfId="0" applyFont="1" applyFill="1" applyBorder="1" applyAlignment="1" applyProtection="1">
      <alignment horizontal="left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0</xdr:rowOff>
    </xdr:from>
    <xdr:to>
      <xdr:col>3</xdr:col>
      <xdr:colOff>1819275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0"/>
          <a:ext cx="1733550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ROJECT%20MANAGEMENT\003Working%20Budgets\15Seq%20-%205Forecas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nome%20BC\Cumulative%20Report\Bioinformatics\P7F05%20cumulative%20report%20GSC%20vers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r01\grants\Finance\GBC%20Statements\Comp%20III%20Projects\Pleiades\F07%20Q2\F07Q2_Pleiades_Holt_Oct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camara\Desktop\GBC\LYMPHOMA%20Q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ement%20of%20Expenses\Genome%20BC%20Statements\Morgan%20Actual%20versus%20Estimate%20Varianc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r01\gscfinance\JENNIFER\Lymphoma\Lymphoma%20F09_P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Seq (2)"/>
      <sheetName val="Index"/>
      <sheetName val="Annual Budget Y3"/>
      <sheetName val="Scenario1 (RH) (Comp2 Y4 incl)"/>
      <sheetName val="Current Year Forecast"/>
      <sheetName val="Scenario1"/>
      <sheetName val="Annual Budget Y2"/>
      <sheetName val="Current Year Forecast (Y2)"/>
      <sheetName val="Scenario3"/>
      <sheetName val="Scenario2"/>
      <sheetName val="Audited"/>
      <sheetName val="Carry Fwd Calc"/>
      <sheetName val="Auth Calc"/>
      <sheetName val="15Seq"/>
      <sheetName val="15Seq - 5Forecasts"/>
      <sheetName val="Scenario1 (RH)"/>
      <sheetName val="Scenario3 (TS-before chg)"/>
      <sheetName val="Current Year Forecast (Y3 Base)"/>
      <sheetName val="Current Year Forecast (v01)"/>
    </sheetNames>
    <sheetDataSet>
      <sheetData sheetId="9">
        <row r="1">
          <cell r="H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t P7F05n Ver1"/>
      <sheetName val="P4-7 SAL. Ver1"/>
      <sheetName val="P1-7F05summ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Invoice #3 Details"/>
      <sheetName val="Invoice #3 Outstanding"/>
      <sheetName val="Invoice #2 Details (2)"/>
      <sheetName val="Invoice #2 Details"/>
      <sheetName val="Invoice #1 Line Item Details"/>
      <sheetName val="Holt UBC Invoice #1"/>
      <sheetName val="Holt UBC Invoice #1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ne Items-Accounts"/>
      <sheetName val="EMPLOYEES"/>
      <sheetName val="Current"/>
      <sheetName val="GL Detail F09Q2P4-7"/>
      <sheetName val="Sheet1"/>
    </sheetNames>
    <sheetDataSet>
      <sheetData sheetId="0">
        <row r="5">
          <cell r="A5" t="str">
            <v>1101505</v>
          </cell>
          <cell r="B5" t="str">
            <v>Revenue</v>
          </cell>
        </row>
        <row r="6">
          <cell r="A6" t="str">
            <v>3000000</v>
          </cell>
          <cell r="B6" t="str">
            <v>Payroll</v>
          </cell>
        </row>
        <row r="7">
          <cell r="A7" t="str">
            <v>4000000</v>
          </cell>
          <cell r="B7" t="str">
            <v>Expense</v>
          </cell>
        </row>
      </sheetData>
      <sheetData sheetId="1">
        <row r="4">
          <cell r="A4" t="str">
            <v>322289</v>
          </cell>
          <cell r="B4" t="str">
            <v>Krzywinski, Martin</v>
          </cell>
        </row>
        <row r="5">
          <cell r="A5" t="str">
            <v>323958</v>
          </cell>
          <cell r="B5" t="str">
            <v>Wong, Kim</v>
          </cell>
        </row>
        <row r="6">
          <cell r="A6" t="str">
            <v>324672</v>
          </cell>
          <cell r="B6" t="str">
            <v>Morin, Ryan</v>
          </cell>
        </row>
        <row r="7">
          <cell r="A7" t="str">
            <v>335755</v>
          </cell>
          <cell r="B7" t="str">
            <v>Drobnies, Adrienne</v>
          </cell>
        </row>
        <row r="8">
          <cell r="A8" t="str">
            <v>338446</v>
          </cell>
          <cell r="B8" t="str">
            <v>Miao, Lisa</v>
          </cell>
        </row>
        <row r="9">
          <cell r="A9" t="str">
            <v>339245</v>
          </cell>
          <cell r="B9" t="str">
            <v>Mungall, Karen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SOT to P3"/>
      <sheetName val="GSOT dat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hgl031_2716702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M57"/>
  <sheetViews>
    <sheetView zoomScalePageLayoutView="0" workbookViewId="0" topLeftCell="A1">
      <selection activeCell="I36" sqref="I36"/>
    </sheetView>
  </sheetViews>
  <sheetFormatPr defaultColWidth="9.140625" defaultRowHeight="12.75"/>
  <cols>
    <col min="1" max="4" width="9.140625" style="90" customWidth="1"/>
    <col min="5" max="6" width="11.7109375" style="90" bestFit="1" customWidth="1"/>
    <col min="7" max="7" width="13.00390625" style="90" customWidth="1"/>
    <col min="8" max="8" width="9.140625" style="90" customWidth="1"/>
    <col min="9" max="9" width="9.7109375" style="90" customWidth="1"/>
    <col min="10" max="16384" width="9.140625" style="90" customWidth="1"/>
  </cols>
  <sheetData>
    <row r="3" ht="13.5">
      <c r="H3" s="147"/>
    </row>
    <row r="5" spans="7:12" ht="12.75">
      <c r="G5" s="145"/>
      <c r="H5" s="146"/>
      <c r="I5" s="146"/>
      <c r="J5" s="146"/>
      <c r="K5" s="146"/>
      <c r="L5" s="145"/>
    </row>
    <row r="9" spans="1:11" ht="21">
      <c r="A9" s="167" t="s">
        <v>111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</row>
    <row r="10" spans="1:11" ht="12.75">
      <c r="A10" s="168" t="s">
        <v>112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</row>
    <row r="11" spans="1:11" ht="12.75">
      <c r="A11" s="168" t="s">
        <v>113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</row>
    <row r="12" spans="1:9" ht="12.75">
      <c r="A12" s="91"/>
      <c r="B12" s="91"/>
      <c r="C12" s="91"/>
      <c r="D12" s="91"/>
      <c r="E12" s="91"/>
      <c r="F12" s="91"/>
      <c r="G12" s="91"/>
      <c r="H12" s="91"/>
      <c r="I12" s="91"/>
    </row>
    <row r="13" spans="1:9" ht="12" customHeight="1">
      <c r="A13" s="175" t="s">
        <v>1</v>
      </c>
      <c r="B13" s="175"/>
      <c r="C13" s="175"/>
      <c r="D13" s="91"/>
      <c r="E13" s="148" t="s">
        <v>16</v>
      </c>
      <c r="F13" s="92"/>
      <c r="G13" s="91"/>
      <c r="H13" s="91"/>
      <c r="I13" s="91"/>
    </row>
    <row r="14" spans="1:9" ht="12" customHeight="1">
      <c r="A14" s="175" t="s">
        <v>2</v>
      </c>
      <c r="B14" s="175"/>
      <c r="C14" s="175"/>
      <c r="D14" s="91"/>
      <c r="E14" s="91"/>
      <c r="F14" s="91"/>
      <c r="G14" s="91"/>
      <c r="H14" s="91"/>
      <c r="I14" s="91"/>
    </row>
    <row r="15" spans="1:9" ht="12" customHeight="1">
      <c r="A15" s="177" t="s">
        <v>3</v>
      </c>
      <c r="B15" s="177"/>
      <c r="C15" s="177"/>
      <c r="D15" s="91"/>
      <c r="E15" s="91" t="s">
        <v>56</v>
      </c>
      <c r="F15" s="174"/>
      <c r="G15" s="174"/>
      <c r="H15" s="174"/>
      <c r="I15" s="174"/>
    </row>
    <row r="16" spans="1:9" ht="12.75">
      <c r="A16" s="175" t="s">
        <v>4</v>
      </c>
      <c r="B16" s="175"/>
      <c r="C16" s="159"/>
      <c r="D16" s="91"/>
      <c r="E16" s="91"/>
      <c r="F16" s="91"/>
      <c r="G16" s="91"/>
      <c r="H16" s="91"/>
      <c r="I16" s="91"/>
    </row>
    <row r="17" spans="1:9" ht="12.75">
      <c r="A17" s="159"/>
      <c r="B17" s="159"/>
      <c r="C17" s="159"/>
      <c r="D17" s="91"/>
      <c r="E17" s="174" t="s">
        <v>57</v>
      </c>
      <c r="F17" s="174"/>
      <c r="G17" s="91"/>
      <c r="H17" s="91"/>
      <c r="I17" s="91"/>
    </row>
    <row r="18" spans="1:9" ht="12" customHeight="1">
      <c r="A18" s="175" t="s">
        <v>58</v>
      </c>
      <c r="B18" s="175"/>
      <c r="C18" s="175"/>
      <c r="D18" s="91"/>
      <c r="E18" s="91"/>
      <c r="F18" s="91"/>
      <c r="G18" s="91"/>
      <c r="H18" s="91"/>
      <c r="I18" s="91"/>
    </row>
    <row r="19" spans="1:9" ht="13.5" thickBot="1">
      <c r="A19" s="91"/>
      <c r="B19" s="91"/>
      <c r="C19" s="91"/>
      <c r="D19" s="91"/>
      <c r="E19" s="91"/>
      <c r="F19" s="91"/>
      <c r="G19" s="91"/>
      <c r="H19" s="91"/>
      <c r="I19" s="91"/>
    </row>
    <row r="20" spans="1:9" ht="12.75">
      <c r="A20" s="93"/>
      <c r="B20" s="94"/>
      <c r="C20" s="94"/>
      <c r="D20" s="94"/>
      <c r="E20" s="94"/>
      <c r="F20" s="94"/>
      <c r="G20" s="94"/>
      <c r="H20" s="94"/>
      <c r="I20" s="95"/>
    </row>
    <row r="21" spans="1:9" ht="17.25">
      <c r="A21" s="178" t="s">
        <v>5</v>
      </c>
      <c r="B21" s="179"/>
      <c r="C21" s="179"/>
      <c r="D21" s="179"/>
      <c r="E21" s="179"/>
      <c r="F21" s="179"/>
      <c r="G21" s="179"/>
      <c r="H21" s="179"/>
      <c r="I21" s="180"/>
    </row>
    <row r="22" spans="1:9" ht="12.75">
      <c r="A22" s="181" t="s">
        <v>6</v>
      </c>
      <c r="B22" s="182"/>
      <c r="C22" s="182"/>
      <c r="D22" s="182"/>
      <c r="E22" s="182"/>
      <c r="F22" s="182"/>
      <c r="G22" s="182"/>
      <c r="H22" s="182"/>
      <c r="I22" s="183"/>
    </row>
    <row r="23" spans="1:9" ht="13.5" thickBot="1">
      <c r="A23" s="96"/>
      <c r="B23" s="97"/>
      <c r="C23" s="97"/>
      <c r="D23" s="97"/>
      <c r="E23" s="97"/>
      <c r="F23" s="97"/>
      <c r="G23" s="97"/>
      <c r="H23" s="97"/>
      <c r="I23" s="98"/>
    </row>
    <row r="24" spans="1:9" ht="12.75">
      <c r="A24" s="91"/>
      <c r="B24" s="91"/>
      <c r="C24" s="91"/>
      <c r="D24" s="91"/>
      <c r="E24" s="91"/>
      <c r="F24" s="91"/>
      <c r="G24" s="91"/>
      <c r="H24" s="91"/>
      <c r="I24" s="91"/>
    </row>
    <row r="25" spans="1:9" ht="12.75">
      <c r="A25" s="171" t="s">
        <v>59</v>
      </c>
      <c r="B25" s="171"/>
      <c r="C25" s="171"/>
      <c r="D25" s="171"/>
      <c r="E25" s="171"/>
      <c r="F25" s="171"/>
      <c r="G25" s="171"/>
      <c r="H25" s="171"/>
      <c r="I25" s="171"/>
    </row>
    <row r="26" spans="1:9" ht="12.75">
      <c r="A26" s="171" t="s">
        <v>108</v>
      </c>
      <c r="B26" s="171"/>
      <c r="C26" s="171"/>
      <c r="D26" s="171"/>
      <c r="E26" s="171"/>
      <c r="F26" s="171"/>
      <c r="G26" s="171"/>
      <c r="H26" s="171"/>
      <c r="I26" s="171"/>
    </row>
    <row r="27" spans="1:9" ht="12.75">
      <c r="A27" s="171" t="s">
        <v>7</v>
      </c>
      <c r="B27" s="171"/>
      <c r="C27" s="171"/>
      <c r="D27" s="171"/>
      <c r="E27" s="171"/>
      <c r="F27" s="171"/>
      <c r="G27" s="171"/>
      <c r="H27" s="171"/>
      <c r="I27" s="171"/>
    </row>
    <row r="28" spans="1:9" ht="12.75">
      <c r="A28" s="171" t="s">
        <v>8</v>
      </c>
      <c r="B28" s="171"/>
      <c r="C28" s="171"/>
      <c r="D28" s="171"/>
      <c r="E28" s="171"/>
      <c r="F28" s="171"/>
      <c r="G28" s="171"/>
      <c r="H28" s="171"/>
      <c r="I28" s="171"/>
    </row>
    <row r="29" spans="1:9" ht="12.75">
      <c r="A29" s="91"/>
      <c r="B29" s="91"/>
      <c r="C29" s="91"/>
      <c r="D29" s="91"/>
      <c r="E29" s="91"/>
      <c r="F29" s="91"/>
      <c r="G29" s="91"/>
      <c r="H29" s="91"/>
      <c r="I29" s="91"/>
    </row>
    <row r="30" spans="1:9" ht="12.75">
      <c r="A30" s="91"/>
      <c r="B30" s="91"/>
      <c r="C30" s="91"/>
      <c r="D30" s="91"/>
      <c r="E30" s="99" t="s">
        <v>60</v>
      </c>
      <c r="F30" s="99" t="s">
        <v>61</v>
      </c>
      <c r="G30" s="99" t="s">
        <v>62</v>
      </c>
      <c r="H30" s="99"/>
      <c r="I30" s="100" t="s">
        <v>62</v>
      </c>
    </row>
    <row r="31" spans="1:9" ht="12.75">
      <c r="A31" s="91"/>
      <c r="B31" s="91"/>
      <c r="C31" s="91"/>
      <c r="D31" s="91"/>
      <c r="E31" s="99" t="s">
        <v>63</v>
      </c>
      <c r="F31" s="99" t="s">
        <v>64</v>
      </c>
      <c r="G31" s="99" t="s">
        <v>65</v>
      </c>
      <c r="H31" s="99"/>
      <c r="I31" s="100" t="s">
        <v>66</v>
      </c>
    </row>
    <row r="32" spans="1:9" ht="13.5" thickBot="1">
      <c r="A32" s="91"/>
      <c r="B32" s="91"/>
      <c r="C32" s="91"/>
      <c r="D32" s="91"/>
      <c r="E32" s="91"/>
      <c r="F32" s="91"/>
      <c r="G32" s="91"/>
      <c r="H32" s="91"/>
      <c r="I32" s="101"/>
    </row>
    <row r="33" spans="1:9" ht="13.5" thickBot="1">
      <c r="A33" s="172" t="s">
        <v>67</v>
      </c>
      <c r="B33" s="172"/>
      <c r="C33" s="172"/>
      <c r="D33" s="91"/>
      <c r="E33" s="102">
        <v>5481043.76</v>
      </c>
      <c r="F33" s="102">
        <f>610124.88+0.24</f>
        <v>610125.12</v>
      </c>
      <c r="G33" s="103">
        <f>SUM(E33:F33)</f>
        <v>6091168.88</v>
      </c>
      <c r="H33" s="104"/>
      <c r="I33" s="105" t="s">
        <v>68</v>
      </c>
    </row>
    <row r="34" spans="1:9" ht="12.75">
      <c r="A34" s="91"/>
      <c r="B34" s="91"/>
      <c r="C34" s="91"/>
      <c r="D34" s="91"/>
      <c r="E34" s="91"/>
      <c r="F34" s="91"/>
      <c r="G34" s="91"/>
      <c r="H34" s="91"/>
      <c r="I34" s="101"/>
    </row>
    <row r="35" spans="1:9" ht="12.75">
      <c r="A35" s="172" t="s">
        <v>69</v>
      </c>
      <c r="B35" s="172"/>
      <c r="C35" s="172"/>
      <c r="D35" s="91"/>
      <c r="E35" s="91"/>
      <c r="F35" s="91"/>
      <c r="G35" s="91"/>
      <c r="H35" s="91"/>
      <c r="I35" s="101"/>
    </row>
    <row r="36" spans="1:9" ht="16.5" customHeight="1">
      <c r="A36" s="91"/>
      <c r="B36" s="174" t="s">
        <v>70</v>
      </c>
      <c r="C36" s="174"/>
      <c r="D36" s="174"/>
      <c r="E36" s="106">
        <f>'Detailed report'!G22</f>
        <v>771186.56</v>
      </c>
      <c r="F36" s="106">
        <f>'Detailed report'!K22</f>
        <v>0</v>
      </c>
      <c r="G36" s="106">
        <f>SUM(E36:F36)</f>
        <v>771186.56</v>
      </c>
      <c r="H36" s="91"/>
      <c r="I36" s="101" t="s">
        <v>71</v>
      </c>
    </row>
    <row r="37" spans="1:9" ht="16.5" customHeight="1">
      <c r="A37" s="91"/>
      <c r="B37" s="174" t="s">
        <v>50</v>
      </c>
      <c r="C37" s="174"/>
      <c r="D37" s="91"/>
      <c r="E37" s="106">
        <f>'Detailed report'!G29</f>
        <v>352048.85000000003</v>
      </c>
      <c r="F37" s="106">
        <f>'Detailed report'!K29</f>
        <v>0</v>
      </c>
      <c r="G37" s="106">
        <f>SUM(E37:F37)</f>
        <v>352048.85000000003</v>
      </c>
      <c r="H37" s="91"/>
      <c r="I37" s="101" t="s">
        <v>71</v>
      </c>
    </row>
    <row r="38" spans="1:9" ht="18" customHeight="1">
      <c r="A38" s="91"/>
      <c r="B38" s="176" t="s">
        <v>72</v>
      </c>
      <c r="C38" s="174"/>
      <c r="D38" s="174"/>
      <c r="E38" s="106">
        <f>'Detailed report'!G38</f>
        <v>4140095.3100000005</v>
      </c>
      <c r="F38" s="106">
        <f>'Detailed report'!K38</f>
        <v>0</v>
      </c>
      <c r="G38" s="106">
        <f>SUM(E38:F38)</f>
        <v>4140095.3100000005</v>
      </c>
      <c r="H38" s="91"/>
      <c r="I38" s="101" t="s">
        <v>71</v>
      </c>
    </row>
    <row r="39" spans="1:9" ht="17.25" customHeight="1">
      <c r="A39" s="91"/>
      <c r="B39" s="166" t="s">
        <v>116</v>
      </c>
      <c r="C39" s="91"/>
      <c r="D39" s="91"/>
      <c r="E39" s="106">
        <f>'Detailed report'!G44</f>
        <v>90086.74999999999</v>
      </c>
      <c r="F39" s="106">
        <f>'Detailed report'!K44</f>
        <v>0</v>
      </c>
      <c r="G39" s="106">
        <f>SUM(E39:F39)</f>
        <v>90086.74999999999</v>
      </c>
      <c r="H39" s="91"/>
      <c r="I39" s="101" t="s">
        <v>71</v>
      </c>
    </row>
    <row r="40" spans="1:9" ht="16.5" customHeight="1">
      <c r="A40" s="91"/>
      <c r="B40" s="166" t="s">
        <v>52</v>
      </c>
      <c r="C40" s="107"/>
      <c r="D40" s="91"/>
      <c r="E40" s="106">
        <f>'Detailed report'!G53</f>
        <v>61858.67</v>
      </c>
      <c r="F40" s="106">
        <f>'Detailed report'!K53</f>
        <v>0</v>
      </c>
      <c r="G40" s="106">
        <f>SUM(E40:F40)</f>
        <v>61858.67</v>
      </c>
      <c r="H40" s="91"/>
      <c r="I40" s="101" t="s">
        <v>71</v>
      </c>
    </row>
    <row r="41" spans="1:9" ht="13.5" thickBot="1">
      <c r="A41" s="91"/>
      <c r="B41" s="91"/>
      <c r="C41" s="91"/>
      <c r="D41" s="91"/>
      <c r="E41" s="106"/>
      <c r="F41" s="106"/>
      <c r="G41" s="106"/>
      <c r="H41" s="91"/>
      <c r="I41" s="101"/>
    </row>
    <row r="42" spans="1:9" ht="13.5" thickBot="1">
      <c r="A42" s="172" t="s">
        <v>73</v>
      </c>
      <c r="B42" s="172"/>
      <c r="C42" s="172"/>
      <c r="D42" s="91"/>
      <c r="E42" s="108">
        <f>SUM(E36:E41)</f>
        <v>5415276.140000001</v>
      </c>
      <c r="F42" s="108">
        <f>SUM(F36:F41)</f>
        <v>0</v>
      </c>
      <c r="G42" s="108">
        <f>SUM(G36:G41)</f>
        <v>5415276.140000001</v>
      </c>
      <c r="H42" s="104"/>
      <c r="I42" s="109" t="s">
        <v>71</v>
      </c>
    </row>
    <row r="43" spans="1:9" ht="12.75">
      <c r="A43" s="91"/>
      <c r="B43" s="91"/>
      <c r="C43" s="110"/>
      <c r="D43" s="91"/>
      <c r="E43" s="91"/>
      <c r="F43" s="91"/>
      <c r="G43" s="91"/>
      <c r="H43" s="91"/>
      <c r="I43" s="101"/>
    </row>
    <row r="44" spans="1:9" ht="13.5" thickBot="1">
      <c r="A44" s="172" t="s">
        <v>74</v>
      </c>
      <c r="B44" s="172"/>
      <c r="C44" s="172"/>
      <c r="D44" s="172"/>
      <c r="E44" s="111">
        <f>E$33-E$42</f>
        <v>65767.61999999918</v>
      </c>
      <c r="F44" s="111">
        <f>F$33-F$42</f>
        <v>610125.12</v>
      </c>
      <c r="G44" s="111">
        <f>G$33-G$42</f>
        <v>675892.7399999993</v>
      </c>
      <c r="H44" s="112"/>
      <c r="I44" s="113" t="s">
        <v>68</v>
      </c>
    </row>
    <row r="45" spans="1:9" ht="13.5" thickTop="1">
      <c r="A45" s="91"/>
      <c r="B45" s="91"/>
      <c r="C45" s="110"/>
      <c r="D45" s="91"/>
      <c r="E45" s="91"/>
      <c r="F45" s="91"/>
      <c r="G45" s="91"/>
      <c r="H45" s="91"/>
      <c r="I45" s="91"/>
    </row>
    <row r="46" spans="1:9" ht="12.75">
      <c r="A46" s="91"/>
      <c r="B46" s="91"/>
      <c r="C46" s="110"/>
      <c r="D46" s="91"/>
      <c r="E46" s="91"/>
      <c r="F46" s="91"/>
      <c r="G46" s="91"/>
      <c r="H46" s="91"/>
      <c r="I46" s="91"/>
    </row>
    <row r="47" spans="1:9" ht="12.75">
      <c r="A47" s="91"/>
      <c r="B47" s="91"/>
      <c r="C47" s="110"/>
      <c r="D47" s="91"/>
      <c r="E47" s="91"/>
      <c r="F47" s="91"/>
      <c r="G47" s="91"/>
      <c r="H47" s="91"/>
      <c r="I47" s="91"/>
    </row>
    <row r="48" spans="1:9" ht="12.75">
      <c r="A48" s="91"/>
      <c r="B48" s="91"/>
      <c r="C48" s="91"/>
      <c r="D48" s="110"/>
      <c r="E48" s="110"/>
      <c r="F48" s="110"/>
      <c r="G48" s="110"/>
      <c r="H48" s="110"/>
      <c r="I48" s="91"/>
    </row>
    <row r="49" spans="1:13" ht="12.75">
      <c r="A49" s="160"/>
      <c r="B49" s="160"/>
      <c r="C49" s="160"/>
      <c r="D49" s="161"/>
      <c r="E49" s="161"/>
      <c r="F49" s="161"/>
      <c r="G49" s="161"/>
      <c r="H49" s="160"/>
      <c r="I49" s="160"/>
      <c r="J49" s="161"/>
      <c r="K49" s="160"/>
      <c r="L49" s="162"/>
      <c r="M49" s="162"/>
    </row>
    <row r="50" spans="1:13" ht="13.5" customHeight="1" thickBot="1">
      <c r="A50" s="163"/>
      <c r="B50" s="163"/>
      <c r="C50" s="164"/>
      <c r="D50" s="164"/>
      <c r="E50" s="161"/>
      <c r="F50" s="162"/>
      <c r="G50" s="162"/>
      <c r="H50" s="163"/>
      <c r="I50" s="165"/>
      <c r="J50" s="164"/>
      <c r="K50" s="163"/>
      <c r="L50" s="162"/>
      <c r="M50" s="162"/>
    </row>
    <row r="51" spans="1:13" ht="12.75" customHeight="1">
      <c r="A51" s="164"/>
      <c r="B51" s="164"/>
      <c r="C51" s="164"/>
      <c r="D51" s="170" t="s">
        <v>114</v>
      </c>
      <c r="E51" s="170"/>
      <c r="F51" s="162"/>
      <c r="G51" s="170" t="s">
        <v>115</v>
      </c>
      <c r="H51" s="170"/>
      <c r="I51" s="170"/>
      <c r="J51" s="163"/>
      <c r="K51" s="163"/>
      <c r="L51" s="161"/>
      <c r="M51" s="162"/>
    </row>
    <row r="52" spans="1:9" ht="12.75">
      <c r="A52" s="110"/>
      <c r="B52" s="91"/>
      <c r="C52" s="91"/>
      <c r="D52" s="91"/>
      <c r="E52" s="110"/>
      <c r="F52" s="91"/>
      <c r="G52" s="91"/>
      <c r="H52" s="91"/>
      <c r="I52" s="91"/>
    </row>
    <row r="53" spans="1:9" ht="12.75">
      <c r="A53" s="171" t="s">
        <v>77</v>
      </c>
      <c r="B53" s="171"/>
      <c r="C53" s="171"/>
      <c r="D53" s="171"/>
      <c r="E53" s="171"/>
      <c r="F53" s="171"/>
      <c r="G53" s="171"/>
      <c r="H53" s="171"/>
      <c r="I53" s="171"/>
    </row>
    <row r="54" spans="1:9" ht="12.75">
      <c r="A54" s="171" t="s">
        <v>78</v>
      </c>
      <c r="B54" s="171"/>
      <c r="C54" s="171"/>
      <c r="D54" s="171"/>
      <c r="E54" s="171"/>
      <c r="F54" s="171"/>
      <c r="G54" s="171"/>
      <c r="H54" s="171"/>
      <c r="I54" s="171"/>
    </row>
    <row r="55" spans="1:9" ht="12.75">
      <c r="A55" s="171" t="s">
        <v>17</v>
      </c>
      <c r="B55" s="171"/>
      <c r="C55" s="171"/>
      <c r="D55" s="171"/>
      <c r="E55" s="171"/>
      <c r="F55" s="171"/>
      <c r="G55" s="171"/>
      <c r="H55" s="171"/>
      <c r="I55" s="171"/>
    </row>
    <row r="56" spans="1:9" ht="12.75">
      <c r="A56" s="173" t="s">
        <v>9</v>
      </c>
      <c r="B56" s="173"/>
      <c r="C56" s="173"/>
      <c r="D56" s="173"/>
      <c r="E56" s="173"/>
      <c r="F56" s="173"/>
      <c r="G56" s="173"/>
      <c r="H56" s="173"/>
      <c r="I56" s="173"/>
    </row>
    <row r="57" spans="1:9" ht="12.75">
      <c r="A57" s="171" t="s">
        <v>10</v>
      </c>
      <c r="B57" s="171"/>
      <c r="C57" s="171"/>
      <c r="D57" s="171"/>
      <c r="E57" s="171"/>
      <c r="F57" s="171"/>
      <c r="G57" s="171"/>
      <c r="H57" s="171"/>
      <c r="I57" s="171"/>
    </row>
  </sheetData>
  <sheetProtection/>
  <mergeCells count="30">
    <mergeCell ref="B38:D38"/>
    <mergeCell ref="A13:C13"/>
    <mergeCell ref="A15:C15"/>
    <mergeCell ref="A27:I27"/>
    <mergeCell ref="A18:C18"/>
    <mergeCell ref="A21:I21"/>
    <mergeCell ref="A22:I22"/>
    <mergeCell ref="A25:I25"/>
    <mergeCell ref="A28:I28"/>
    <mergeCell ref="A14:C14"/>
    <mergeCell ref="A16:B16"/>
    <mergeCell ref="E17:F17"/>
    <mergeCell ref="F15:I15"/>
    <mergeCell ref="B37:C37"/>
    <mergeCell ref="A55:I55"/>
    <mergeCell ref="A57:I57"/>
    <mergeCell ref="A44:D44"/>
    <mergeCell ref="A53:I53"/>
    <mergeCell ref="A56:I56"/>
    <mergeCell ref="A42:C42"/>
    <mergeCell ref="A9:K9"/>
    <mergeCell ref="A10:K10"/>
    <mergeCell ref="A11:K11"/>
    <mergeCell ref="D51:E51"/>
    <mergeCell ref="G51:I51"/>
    <mergeCell ref="A54:I54"/>
    <mergeCell ref="A26:I26"/>
    <mergeCell ref="A33:C33"/>
    <mergeCell ref="A35:C35"/>
    <mergeCell ref="B36:D36"/>
  </mergeCells>
  <printOptions/>
  <pageMargins left="0.75" right="0.75" top="0.65" bottom="0.49" header="0.5" footer="0.26"/>
  <pageSetup horizontalDpi="600" verticalDpi="600" orientation="portrait" paperSize="119" scale="8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34"/>
  </sheetPr>
  <dimension ref="A1:AA68"/>
  <sheetViews>
    <sheetView tabSelected="1" zoomScale="125" zoomScaleNormal="125" zoomScalePageLayoutView="0" workbookViewId="0" topLeftCell="B1">
      <selection activeCell="C7" sqref="C7"/>
    </sheetView>
  </sheetViews>
  <sheetFormatPr defaultColWidth="12.00390625" defaultRowHeight="12.75"/>
  <cols>
    <col min="1" max="1" width="13.7109375" style="1" hidden="1" customWidth="1"/>
    <col min="2" max="2" width="6.00390625" style="1" customWidth="1"/>
    <col min="3" max="3" width="6.28125" style="1" customWidth="1"/>
    <col min="4" max="4" width="37.7109375" style="8" customWidth="1"/>
    <col min="5" max="6" width="0.42578125" style="1" customWidth="1"/>
    <col min="7" max="7" width="14.421875" style="1" customWidth="1"/>
    <col min="8" max="8" width="13.421875" style="1" customWidth="1"/>
    <col min="9" max="9" width="15.140625" style="1" customWidth="1"/>
    <col min="10" max="10" width="13.28125" style="1" customWidth="1"/>
    <col min="11" max="11" width="13.140625" style="1" customWidth="1"/>
    <col min="12" max="12" width="13.421875" style="1" customWidth="1"/>
    <col min="13" max="13" width="14.7109375" style="1" customWidth="1"/>
    <col min="14" max="14" width="13.28125" style="1" customWidth="1"/>
    <col min="15" max="15" width="10.28125" style="4" customWidth="1"/>
    <col min="16" max="16" width="17.421875" style="4" customWidth="1"/>
    <col min="17" max="17" width="2.00390625" style="1" customWidth="1"/>
    <col min="18" max="18" width="0.71875" style="1" customWidth="1"/>
    <col min="19" max="19" width="16.28125" style="5" customWidth="1"/>
    <col min="20" max="20" width="16.28125" style="1" customWidth="1"/>
    <col min="21" max="22" width="12.00390625" style="1" customWidth="1"/>
    <col min="23" max="23" width="13.421875" style="1" customWidth="1"/>
    <col min="24" max="24" width="14.28125" style="5" customWidth="1"/>
    <col min="25" max="27" width="14.7109375" style="1" customWidth="1"/>
    <col min="28" max="16384" width="12.00390625" style="1" customWidth="1"/>
  </cols>
  <sheetData>
    <row r="1" spans="4:10" ht="19.5" customHeight="1">
      <c r="D1" s="2" t="s">
        <v>18</v>
      </c>
      <c r="E1" s="3"/>
      <c r="F1" s="197" t="s">
        <v>13</v>
      </c>
      <c r="G1" s="198"/>
      <c r="H1" s="198"/>
      <c r="I1" s="198"/>
      <c r="J1" s="198"/>
    </row>
    <row r="2" spans="4:10" ht="19.5" customHeight="1">
      <c r="D2" s="2" t="s">
        <v>19</v>
      </c>
      <c r="E2" s="3"/>
      <c r="F2" s="198" t="s">
        <v>14</v>
      </c>
      <c r="G2" s="198"/>
      <c r="H2" s="198"/>
      <c r="I2" s="198"/>
      <c r="J2" s="198"/>
    </row>
    <row r="3" spans="4:16" ht="19.5" customHeight="1">
      <c r="D3" s="2" t="s">
        <v>20</v>
      </c>
      <c r="E3" s="3"/>
      <c r="F3" s="198" t="s">
        <v>15</v>
      </c>
      <c r="G3" s="198"/>
      <c r="H3" s="198"/>
      <c r="I3" s="198"/>
      <c r="J3" s="198"/>
      <c r="O3" s="186" t="s">
        <v>106</v>
      </c>
      <c r="P3" s="187"/>
    </row>
    <row r="4" spans="4:16" ht="19.5" customHeight="1">
      <c r="D4" s="2" t="s">
        <v>21</v>
      </c>
      <c r="E4" s="3"/>
      <c r="F4" s="199" t="s">
        <v>0</v>
      </c>
      <c r="G4" s="199"/>
      <c r="H4" s="199"/>
      <c r="I4" s="199"/>
      <c r="J4" s="199"/>
      <c r="O4" s="188"/>
      <c r="P4" s="189"/>
    </row>
    <row r="6" spans="3:24" s="3" customFormat="1" ht="9.75">
      <c r="C6" s="207" t="s">
        <v>22</v>
      </c>
      <c r="D6" s="207"/>
      <c r="O6" s="6"/>
      <c r="P6" s="6"/>
      <c r="S6" s="7"/>
      <c r="X6" s="7"/>
    </row>
    <row r="7" ht="9.75">
      <c r="C7" s="3"/>
    </row>
    <row r="8" spans="3:24" ht="9.75">
      <c r="C8" s="3"/>
      <c r="X8" s="63"/>
    </row>
    <row r="9" spans="4:27" s="3" customFormat="1" ht="9.75">
      <c r="D9" s="208"/>
      <c r="G9" s="9"/>
      <c r="H9" s="10" t="s">
        <v>109</v>
      </c>
      <c r="I9" s="11"/>
      <c r="J9" s="11"/>
      <c r="K9" s="12"/>
      <c r="L9" s="190" t="s">
        <v>110</v>
      </c>
      <c r="M9" s="191"/>
      <c r="N9" s="191"/>
      <c r="O9" s="191"/>
      <c r="P9" s="192"/>
      <c r="S9" s="7"/>
      <c r="X9" s="64"/>
      <c r="Y9" s="64"/>
      <c r="Z9" s="64"/>
      <c r="AA9" s="64"/>
    </row>
    <row r="10" ht="3" customHeight="1">
      <c r="D10" s="208"/>
    </row>
    <row r="11" spans="1:20" s="6" customFormat="1" ht="12.75" customHeight="1">
      <c r="A11" s="88"/>
      <c r="B11" s="88"/>
      <c r="C11" s="88"/>
      <c r="D11" s="88"/>
      <c r="F11" s="200"/>
      <c r="G11" s="184" t="s">
        <v>24</v>
      </c>
      <c r="H11" s="184" t="s">
        <v>25</v>
      </c>
      <c r="I11" s="184" t="s">
        <v>26</v>
      </c>
      <c r="J11" s="184" t="s">
        <v>27</v>
      </c>
      <c r="K11" s="184" t="s">
        <v>28</v>
      </c>
      <c r="L11" s="184" t="s">
        <v>29</v>
      </c>
      <c r="M11" s="184" t="s">
        <v>30</v>
      </c>
      <c r="N11" s="184" t="s">
        <v>31</v>
      </c>
      <c r="O11" s="184" t="s">
        <v>32</v>
      </c>
      <c r="P11" s="193" t="s">
        <v>33</v>
      </c>
      <c r="S11" s="195" t="s">
        <v>81</v>
      </c>
      <c r="T11" s="184" t="s">
        <v>24</v>
      </c>
    </row>
    <row r="12" spans="1:24" s="6" customFormat="1" ht="39.75" customHeight="1">
      <c r="A12" s="88"/>
      <c r="B12" s="88"/>
      <c r="C12" s="88"/>
      <c r="D12" s="88" t="s">
        <v>23</v>
      </c>
      <c r="F12" s="200"/>
      <c r="G12" s="185"/>
      <c r="H12" s="185"/>
      <c r="I12" s="185"/>
      <c r="J12" s="185"/>
      <c r="K12" s="185"/>
      <c r="L12" s="185"/>
      <c r="M12" s="185"/>
      <c r="N12" s="185"/>
      <c r="O12" s="185"/>
      <c r="P12" s="194"/>
      <c r="S12" s="196"/>
      <c r="T12" s="185"/>
      <c r="X12" s="13"/>
    </row>
    <row r="13" spans="4:24" s="4" customFormat="1" ht="9.75">
      <c r="D13" s="14"/>
      <c r="G13" s="15" t="s">
        <v>34</v>
      </c>
      <c r="H13" s="15" t="s">
        <v>35</v>
      </c>
      <c r="I13" s="16" t="s">
        <v>36</v>
      </c>
      <c r="J13" s="16" t="s">
        <v>37</v>
      </c>
      <c r="K13" s="17" t="s">
        <v>38</v>
      </c>
      <c r="L13" s="17" t="s">
        <v>39</v>
      </c>
      <c r="M13" s="17" t="s">
        <v>40</v>
      </c>
      <c r="N13" s="18" t="s">
        <v>41</v>
      </c>
      <c r="O13" s="19" t="s">
        <v>42</v>
      </c>
      <c r="P13" s="17"/>
      <c r="S13" s="65" t="s">
        <v>39</v>
      </c>
      <c r="T13" s="15" t="s">
        <v>34</v>
      </c>
      <c r="X13" s="20"/>
    </row>
    <row r="14" ht="3" customHeight="1" thickBot="1">
      <c r="D14" s="21"/>
    </row>
    <row r="15" spans="3:27" ht="10.5" thickBot="1">
      <c r="C15" s="205" t="s">
        <v>43</v>
      </c>
      <c r="D15" s="206"/>
      <c r="I15" s="55"/>
      <c r="Q15" s="22"/>
      <c r="Y15" s="5"/>
      <c r="Z15" s="5"/>
      <c r="AA15" s="5"/>
    </row>
    <row r="16" spans="1:27" ht="10.5" thickBot="1">
      <c r="A16" s="1" t="str">
        <f aca="true" t="shared" si="0" ref="A16:A21">$F$1&amp;B16</f>
        <v>Project nameS01</v>
      </c>
      <c r="B16" s="1" t="s">
        <v>92</v>
      </c>
      <c r="D16" s="23" t="s">
        <v>44</v>
      </c>
      <c r="E16" s="45"/>
      <c r="G16" s="24">
        <f aca="true" t="shared" si="1" ref="G16:G21">T16</f>
        <v>0</v>
      </c>
      <c r="H16" s="124">
        <v>0</v>
      </c>
      <c r="I16" s="115"/>
      <c r="J16" s="125"/>
      <c r="K16" s="25">
        <f aca="true" t="shared" si="2" ref="K16:K21">I16+J16</f>
        <v>0</v>
      </c>
      <c r="L16" s="26">
        <f aca="true" t="shared" si="3" ref="L16:L21">H16+S16</f>
        <v>0</v>
      </c>
      <c r="M16" s="24">
        <f aca="true" t="shared" si="4" ref="M16:M21">G16+K16</f>
        <v>0</v>
      </c>
      <c r="N16" s="27">
        <f aca="true" t="shared" si="5" ref="N16:N21">L16-M16</f>
        <v>0</v>
      </c>
      <c r="O16" s="28"/>
      <c r="P16" s="29"/>
      <c r="Q16" s="22"/>
      <c r="S16" s="66">
        <v>0</v>
      </c>
      <c r="T16" s="30">
        <v>0</v>
      </c>
      <c r="U16" s="45"/>
      <c r="V16" s="45"/>
      <c r="W16" s="31"/>
      <c r="Y16" s="5"/>
      <c r="Z16" s="5"/>
      <c r="AA16" s="5"/>
    </row>
    <row r="17" spans="1:27" ht="10.5" thickBot="1">
      <c r="A17" s="1" t="str">
        <f t="shared" si="0"/>
        <v>Project nameS02</v>
      </c>
      <c r="B17" s="1" t="s">
        <v>93</v>
      </c>
      <c r="D17" s="32" t="s">
        <v>45</v>
      </c>
      <c r="E17" s="45"/>
      <c r="G17" s="33">
        <f t="shared" si="1"/>
        <v>51630.83</v>
      </c>
      <c r="H17" s="126">
        <v>16756</v>
      </c>
      <c r="I17" s="115"/>
      <c r="J17" s="127"/>
      <c r="K17" s="34">
        <f t="shared" si="2"/>
        <v>0</v>
      </c>
      <c r="L17" s="56">
        <f t="shared" si="3"/>
        <v>81175</v>
      </c>
      <c r="M17" s="33">
        <f t="shared" si="4"/>
        <v>51630.83</v>
      </c>
      <c r="N17" s="35">
        <f t="shared" si="5"/>
        <v>29544.17</v>
      </c>
      <c r="O17" s="36">
        <f>N17/L17</f>
        <v>0.3639565137049584</v>
      </c>
      <c r="Q17" s="22"/>
      <c r="S17" s="67">
        <v>64419</v>
      </c>
      <c r="T17" s="30">
        <v>51630.83</v>
      </c>
      <c r="U17" s="45"/>
      <c r="V17" s="45"/>
      <c r="W17" s="31"/>
      <c r="Y17" s="5"/>
      <c r="Z17" s="5"/>
      <c r="AA17" s="5"/>
    </row>
    <row r="18" spans="1:27" ht="10.5" thickBot="1">
      <c r="A18" s="1" t="str">
        <f t="shared" si="0"/>
        <v>Project nameS03</v>
      </c>
      <c r="B18" s="1" t="s">
        <v>94</v>
      </c>
      <c r="D18" s="32" t="s">
        <v>46</v>
      </c>
      <c r="E18" s="45"/>
      <c r="G18" s="33">
        <f t="shared" si="1"/>
        <v>0</v>
      </c>
      <c r="H18" s="126">
        <v>0</v>
      </c>
      <c r="I18" s="115"/>
      <c r="J18" s="127"/>
      <c r="K18" s="34">
        <f t="shared" si="2"/>
        <v>0</v>
      </c>
      <c r="L18" s="56">
        <f t="shared" si="3"/>
        <v>0</v>
      </c>
      <c r="M18" s="33">
        <f t="shared" si="4"/>
        <v>0</v>
      </c>
      <c r="N18" s="35">
        <f t="shared" si="5"/>
        <v>0</v>
      </c>
      <c r="O18" s="36"/>
      <c r="Q18" s="22"/>
      <c r="S18" s="67">
        <v>0</v>
      </c>
      <c r="T18" s="30">
        <v>0</v>
      </c>
      <c r="U18" s="45"/>
      <c r="V18" s="45"/>
      <c r="W18" s="31"/>
      <c r="Y18" s="5"/>
      <c r="Z18" s="5"/>
      <c r="AA18" s="5"/>
    </row>
    <row r="19" spans="1:27" ht="10.5" thickBot="1">
      <c r="A19" s="1" t="str">
        <f t="shared" si="0"/>
        <v>Project nameS04</v>
      </c>
      <c r="B19" s="1" t="s">
        <v>83</v>
      </c>
      <c r="D19" s="32" t="s">
        <v>47</v>
      </c>
      <c r="E19" s="45"/>
      <c r="G19" s="37">
        <f t="shared" si="1"/>
        <v>280064.08</v>
      </c>
      <c r="H19" s="128">
        <v>38211.67</v>
      </c>
      <c r="I19" s="115"/>
      <c r="J19" s="129"/>
      <c r="K19" s="34">
        <f t="shared" si="2"/>
        <v>0</v>
      </c>
      <c r="L19" s="56">
        <f t="shared" si="3"/>
        <v>331344.67</v>
      </c>
      <c r="M19" s="33">
        <f t="shared" si="4"/>
        <v>280064.08</v>
      </c>
      <c r="N19" s="35">
        <f t="shared" si="5"/>
        <v>51280.58999999997</v>
      </c>
      <c r="O19" s="36">
        <f>N19/L19</f>
        <v>0.15476509702117727</v>
      </c>
      <c r="P19" s="68"/>
      <c r="Q19" s="22"/>
      <c r="S19" s="69">
        <v>293133</v>
      </c>
      <c r="T19" s="30">
        <v>280064.08</v>
      </c>
      <c r="U19" s="45"/>
      <c r="V19" s="45"/>
      <c r="W19" s="31"/>
      <c r="Y19" s="5"/>
      <c r="Z19" s="5"/>
      <c r="AA19" s="5"/>
    </row>
    <row r="20" spans="1:27" ht="10.5" thickBot="1">
      <c r="A20" s="1" t="str">
        <f t="shared" si="0"/>
        <v>Project nameS05</v>
      </c>
      <c r="B20" s="1" t="s">
        <v>98</v>
      </c>
      <c r="D20" s="32" t="s">
        <v>79</v>
      </c>
      <c r="E20" s="45"/>
      <c r="G20" s="37">
        <f t="shared" si="1"/>
        <v>64802.86</v>
      </c>
      <c r="H20" s="128">
        <v>15830.67</v>
      </c>
      <c r="I20" s="115"/>
      <c r="J20" s="129"/>
      <c r="K20" s="34">
        <f t="shared" si="2"/>
        <v>0</v>
      </c>
      <c r="L20" s="56">
        <f t="shared" si="3"/>
        <v>100240.67</v>
      </c>
      <c r="M20" s="33">
        <f t="shared" si="4"/>
        <v>64802.86</v>
      </c>
      <c r="N20" s="35">
        <f t="shared" si="5"/>
        <v>35437.81</v>
      </c>
      <c r="O20" s="36">
        <f>N20/L20</f>
        <v>0.35352726592908845</v>
      </c>
      <c r="Q20" s="22"/>
      <c r="S20" s="69">
        <v>84410</v>
      </c>
      <c r="T20" s="30">
        <v>64802.86</v>
      </c>
      <c r="U20" s="45"/>
      <c r="V20" s="45"/>
      <c r="W20" s="31"/>
      <c r="Y20" s="5"/>
      <c r="Z20" s="5"/>
      <c r="AA20" s="5"/>
    </row>
    <row r="21" spans="1:27" ht="10.5" thickBot="1">
      <c r="A21" s="1" t="str">
        <f t="shared" si="0"/>
        <v>Project nameS06</v>
      </c>
      <c r="B21" s="1" t="s">
        <v>84</v>
      </c>
      <c r="D21" s="32" t="s">
        <v>80</v>
      </c>
      <c r="E21" s="45"/>
      <c r="G21" s="37">
        <f t="shared" si="1"/>
        <v>374688.79</v>
      </c>
      <c r="H21" s="128">
        <v>32758</v>
      </c>
      <c r="I21" s="123"/>
      <c r="J21" s="129"/>
      <c r="K21" s="33">
        <f t="shared" si="2"/>
        <v>0</v>
      </c>
      <c r="L21" s="70">
        <f t="shared" si="3"/>
        <v>421423</v>
      </c>
      <c r="M21" s="33">
        <f t="shared" si="4"/>
        <v>374688.79</v>
      </c>
      <c r="N21" s="35">
        <f t="shared" si="5"/>
        <v>46734.21000000002</v>
      </c>
      <c r="O21" s="38">
        <f>N21/L21</f>
        <v>0.11089620167859851</v>
      </c>
      <c r="Q21" s="22"/>
      <c r="S21" s="69">
        <v>388665</v>
      </c>
      <c r="T21" s="30">
        <v>374688.79</v>
      </c>
      <c r="U21" s="45"/>
      <c r="V21" s="45"/>
      <c r="W21" s="31"/>
      <c r="Y21" s="5"/>
      <c r="Z21" s="5"/>
      <c r="AA21" s="5"/>
    </row>
    <row r="22" spans="1:27" s="3" customFormat="1" ht="10.5" thickBot="1">
      <c r="A22" s="1"/>
      <c r="B22" s="1"/>
      <c r="D22" s="39" t="s">
        <v>48</v>
      </c>
      <c r="E22" s="45"/>
      <c r="G22" s="40">
        <f aca="true" t="shared" si="6" ref="G22:N22">SUBTOTAL(9,G16:G21)</f>
        <v>771186.56</v>
      </c>
      <c r="H22" s="40">
        <f t="shared" si="6"/>
        <v>103556.34</v>
      </c>
      <c r="I22" s="40">
        <f t="shared" si="6"/>
        <v>0</v>
      </c>
      <c r="J22" s="40">
        <f t="shared" si="6"/>
        <v>0</v>
      </c>
      <c r="K22" s="40">
        <f t="shared" si="6"/>
        <v>0</v>
      </c>
      <c r="L22" s="40">
        <f t="shared" si="6"/>
        <v>934183.34</v>
      </c>
      <c r="M22" s="40">
        <f t="shared" si="6"/>
        <v>771186.56</v>
      </c>
      <c r="N22" s="40">
        <f t="shared" si="6"/>
        <v>162996.77999999997</v>
      </c>
      <c r="O22" s="41">
        <f>N22/L22</f>
        <v>0.17448050400898818</v>
      </c>
      <c r="P22" s="42" t="s">
        <v>103</v>
      </c>
      <c r="Q22" s="43"/>
      <c r="S22" s="71">
        <f>SUM(S16:S21)</f>
        <v>830627</v>
      </c>
      <c r="T22" s="71">
        <f>SUM(T16:T21)</f>
        <v>771186.56</v>
      </c>
      <c r="U22" s="45"/>
      <c r="V22" s="45"/>
      <c r="W22" s="72"/>
      <c r="X22" s="7"/>
      <c r="Y22" s="7"/>
      <c r="Z22" s="7"/>
      <c r="AA22" s="7"/>
    </row>
    <row r="23" spans="1:27" ht="4.5" customHeight="1" thickBot="1">
      <c r="A23" s="1" t="str">
        <f>$F$1&amp;C23</f>
        <v>Project name</v>
      </c>
      <c r="D23" s="44"/>
      <c r="E23" s="45"/>
      <c r="G23" s="45"/>
      <c r="H23" s="45"/>
      <c r="I23" s="45"/>
      <c r="J23" s="45"/>
      <c r="K23" s="45"/>
      <c r="L23" s="45"/>
      <c r="M23" s="45"/>
      <c r="N23" s="45"/>
      <c r="O23" s="46"/>
      <c r="Q23" s="22"/>
      <c r="T23" s="45"/>
      <c r="U23" s="45"/>
      <c r="V23" s="45"/>
      <c r="W23" s="72"/>
      <c r="Y23" s="5"/>
      <c r="Z23" s="5"/>
      <c r="AA23" s="5"/>
    </row>
    <row r="24" spans="3:27" ht="10.5" thickBot="1">
      <c r="C24" s="205" t="s">
        <v>50</v>
      </c>
      <c r="D24" s="206"/>
      <c r="E24" s="45"/>
      <c r="G24" s="45"/>
      <c r="H24" s="45"/>
      <c r="I24" s="45"/>
      <c r="J24" s="45"/>
      <c r="K24" s="45"/>
      <c r="L24" s="45"/>
      <c r="M24" s="45"/>
      <c r="N24" s="45"/>
      <c r="O24" s="46"/>
      <c r="Q24" s="22"/>
      <c r="T24" s="45"/>
      <c r="U24" s="45"/>
      <c r="V24" s="45"/>
      <c r="W24" s="72"/>
      <c r="Y24" s="5"/>
      <c r="Z24" s="5"/>
      <c r="AA24" s="5"/>
    </row>
    <row r="25" spans="1:27" ht="10.5" thickBot="1">
      <c r="A25" s="1" t="str">
        <f>$F$1&amp;B25</f>
        <v>Project nameC01</v>
      </c>
      <c r="B25" s="1" t="s">
        <v>95</v>
      </c>
      <c r="D25" s="47" t="s">
        <v>44</v>
      </c>
      <c r="E25" s="45"/>
      <c r="G25" s="24">
        <f>T25</f>
        <v>54012.32</v>
      </c>
      <c r="H25" s="114">
        <v>0</v>
      </c>
      <c r="I25" s="116"/>
      <c r="J25" s="116"/>
      <c r="K25" s="25">
        <f>I25+J25</f>
        <v>0</v>
      </c>
      <c r="L25" s="26">
        <f>H25+S25</f>
        <v>28320</v>
      </c>
      <c r="M25" s="24">
        <f>G25+K25</f>
        <v>54012.32</v>
      </c>
      <c r="N25" s="27">
        <f>L25-M25</f>
        <v>-25692.32</v>
      </c>
      <c r="O25" s="28">
        <f>N25/L25</f>
        <v>-0.9072146892655367</v>
      </c>
      <c r="P25" s="48"/>
      <c r="Q25" s="22"/>
      <c r="S25" s="66">
        <v>28320</v>
      </c>
      <c r="T25" s="30">
        <v>54012.32</v>
      </c>
      <c r="U25" s="45"/>
      <c r="V25" s="45"/>
      <c r="W25" s="72"/>
      <c r="Y25" s="5"/>
      <c r="Z25" s="5"/>
      <c r="AA25" s="5"/>
    </row>
    <row r="26" spans="1:27" ht="10.5" thickBot="1">
      <c r="A26" s="1" t="str">
        <f>$F$1&amp;B26</f>
        <v>Project nameC02</v>
      </c>
      <c r="B26" s="1" t="s">
        <v>86</v>
      </c>
      <c r="D26" s="32" t="s">
        <v>45</v>
      </c>
      <c r="E26" s="45"/>
      <c r="G26" s="33">
        <f>T26</f>
        <v>298036.53</v>
      </c>
      <c r="H26" s="117">
        <v>0</v>
      </c>
      <c r="I26" s="118"/>
      <c r="J26" s="118"/>
      <c r="K26" s="34">
        <f>I26+J26</f>
        <v>0</v>
      </c>
      <c r="L26" s="56">
        <f>H26+S26</f>
        <v>264520</v>
      </c>
      <c r="M26" s="33">
        <f>G26+K26</f>
        <v>298036.53</v>
      </c>
      <c r="N26" s="35">
        <f>L26-M26</f>
        <v>-33516.53000000003</v>
      </c>
      <c r="O26" s="36">
        <f>N26/L26</f>
        <v>-0.12670697867836092</v>
      </c>
      <c r="Q26" s="22"/>
      <c r="S26" s="67">
        <v>264520</v>
      </c>
      <c r="T26" s="30">
        <v>298036.53</v>
      </c>
      <c r="U26" s="45"/>
      <c r="V26" s="45"/>
      <c r="W26" s="72"/>
      <c r="Y26" s="5"/>
      <c r="Z26" s="5"/>
      <c r="AA26" s="5"/>
    </row>
    <row r="27" spans="1:27" ht="10.5" thickBot="1">
      <c r="A27" s="1" t="str">
        <f>$F$1&amp;B27</f>
        <v>Project nameC03</v>
      </c>
      <c r="B27" s="1" t="s">
        <v>96</v>
      </c>
      <c r="D27" s="32" t="s">
        <v>46</v>
      </c>
      <c r="E27" s="45"/>
      <c r="G27" s="33">
        <f>T27</f>
        <v>0</v>
      </c>
      <c r="H27" s="117">
        <v>0</v>
      </c>
      <c r="I27" s="118"/>
      <c r="J27" s="118"/>
      <c r="K27" s="34">
        <f>I27+J27</f>
        <v>0</v>
      </c>
      <c r="L27" s="56">
        <f>H27+S27</f>
        <v>0</v>
      </c>
      <c r="M27" s="33">
        <f>G27+K27</f>
        <v>0</v>
      </c>
      <c r="N27" s="35"/>
      <c r="O27" s="36"/>
      <c r="Q27" s="22"/>
      <c r="S27" s="67">
        <v>0</v>
      </c>
      <c r="T27" s="30">
        <v>0</v>
      </c>
      <c r="U27" s="45"/>
      <c r="V27" s="45"/>
      <c r="W27" s="72"/>
      <c r="Y27" s="5"/>
      <c r="Z27" s="5"/>
      <c r="AA27" s="5"/>
    </row>
    <row r="28" spans="1:27" ht="10.5" thickBot="1">
      <c r="A28" s="1" t="str">
        <f>$F$1&amp;B28</f>
        <v>Project nameC04</v>
      </c>
      <c r="B28" s="1" t="s">
        <v>97</v>
      </c>
      <c r="D28" s="32" t="s">
        <v>47</v>
      </c>
      <c r="E28" s="45"/>
      <c r="G28" s="37">
        <f>T28</f>
        <v>0</v>
      </c>
      <c r="H28" s="119">
        <v>0</v>
      </c>
      <c r="I28" s="120"/>
      <c r="J28" s="120"/>
      <c r="K28" s="57">
        <f>I28+J28</f>
        <v>0</v>
      </c>
      <c r="L28" s="58">
        <f>H28+S28</f>
        <v>0</v>
      </c>
      <c r="M28" s="37">
        <f>G28+K28</f>
        <v>0</v>
      </c>
      <c r="N28" s="49">
        <f>L28-M28</f>
        <v>0</v>
      </c>
      <c r="O28" s="38"/>
      <c r="Q28" s="22"/>
      <c r="S28" s="69">
        <v>0</v>
      </c>
      <c r="T28" s="30">
        <v>0</v>
      </c>
      <c r="U28" s="45"/>
      <c r="V28" s="45"/>
      <c r="W28" s="72"/>
      <c r="Y28" s="5"/>
      <c r="Z28" s="5"/>
      <c r="AA28" s="5"/>
    </row>
    <row r="29" spans="1:27" s="3" customFormat="1" ht="10.5" thickBot="1">
      <c r="A29" s="1"/>
      <c r="B29" s="1"/>
      <c r="D29" s="39" t="s">
        <v>48</v>
      </c>
      <c r="E29" s="45"/>
      <c r="G29" s="40">
        <f aca="true" t="shared" si="7" ref="G29:N29">SUBTOTAL(9,G25:G28)</f>
        <v>352048.85000000003</v>
      </c>
      <c r="H29" s="40">
        <f t="shared" si="7"/>
        <v>0</v>
      </c>
      <c r="I29" s="40">
        <f t="shared" si="7"/>
        <v>0</v>
      </c>
      <c r="J29" s="40">
        <f t="shared" si="7"/>
        <v>0</v>
      </c>
      <c r="K29" s="40">
        <f t="shared" si="7"/>
        <v>0</v>
      </c>
      <c r="L29" s="40">
        <f t="shared" si="7"/>
        <v>292840</v>
      </c>
      <c r="M29" s="40">
        <f t="shared" si="7"/>
        <v>352048.85000000003</v>
      </c>
      <c r="N29" s="40">
        <f t="shared" si="7"/>
        <v>-59208.85000000003</v>
      </c>
      <c r="O29" s="41">
        <f>N29/L29</f>
        <v>-0.20218839639393535</v>
      </c>
      <c r="P29" s="42" t="s">
        <v>104</v>
      </c>
      <c r="Q29" s="43"/>
      <c r="S29" s="71">
        <f>SUM(S23:S28)</f>
        <v>292840</v>
      </c>
      <c r="T29" s="71">
        <f>SUM(T23:T28)</f>
        <v>352048.85000000003</v>
      </c>
      <c r="U29" s="45"/>
      <c r="V29" s="45"/>
      <c r="W29" s="72"/>
      <c r="X29" s="7"/>
      <c r="Y29" s="7"/>
      <c r="Z29" s="7"/>
      <c r="AA29" s="7"/>
    </row>
    <row r="30" spans="1:27" ht="3" customHeight="1" thickBot="1">
      <c r="A30" s="1" t="str">
        <f>$F$1&amp;C30</f>
        <v>Project name</v>
      </c>
      <c r="D30" s="44"/>
      <c r="E30" s="45"/>
      <c r="G30" s="45"/>
      <c r="H30" s="45"/>
      <c r="I30" s="45"/>
      <c r="J30" s="45"/>
      <c r="K30" s="45"/>
      <c r="L30" s="45"/>
      <c r="M30" s="45"/>
      <c r="N30" s="45"/>
      <c r="O30" s="46"/>
      <c r="Q30" s="22"/>
      <c r="S30" s="5" t="e">
        <f>#REF!+#REF!+#REF!+#REF!+#REF!+#REF!</f>
        <v>#REF!</v>
      </c>
      <c r="T30" s="45">
        <f>G30</f>
        <v>0</v>
      </c>
      <c r="U30" s="45"/>
      <c r="V30" s="45"/>
      <c r="W30" s="72"/>
      <c r="Y30" s="5"/>
      <c r="Z30" s="5"/>
      <c r="AA30" s="5"/>
    </row>
    <row r="31" spans="3:27" ht="10.5" thickBot="1">
      <c r="C31" s="203" t="s">
        <v>107</v>
      </c>
      <c r="D31" s="204"/>
      <c r="E31" s="45"/>
      <c r="G31" s="45"/>
      <c r="H31" s="45"/>
      <c r="I31" s="45"/>
      <c r="J31" s="45"/>
      <c r="K31" s="45"/>
      <c r="L31" s="45"/>
      <c r="M31" s="45"/>
      <c r="N31" s="45"/>
      <c r="O31" s="46"/>
      <c r="Q31" s="22"/>
      <c r="T31" s="45"/>
      <c r="U31" s="45"/>
      <c r="V31" s="45"/>
      <c r="W31" s="72"/>
      <c r="Y31" s="5"/>
      <c r="Z31" s="5"/>
      <c r="AA31" s="5"/>
    </row>
    <row r="32" spans="4:27" ht="10.5" thickBot="1">
      <c r="D32" s="23" t="s">
        <v>44</v>
      </c>
      <c r="E32" s="45"/>
      <c r="G32" s="26">
        <f aca="true" t="shared" si="8" ref="G32:G37">T32</f>
        <v>0</v>
      </c>
      <c r="H32" s="121">
        <v>0</v>
      </c>
      <c r="I32" s="116"/>
      <c r="J32" s="116"/>
      <c r="K32" s="24">
        <f aca="true" t="shared" si="9" ref="K32:K37">I32+J32</f>
        <v>0</v>
      </c>
      <c r="L32" s="24">
        <f aca="true" t="shared" si="10" ref="L32:L37">H32+S32</f>
        <v>0</v>
      </c>
      <c r="M32" s="24">
        <f aca="true" t="shared" si="11" ref="M32:M37">G32+K32</f>
        <v>0</v>
      </c>
      <c r="N32" s="138">
        <f aca="true" t="shared" si="12" ref="N32:N37">L32-M32</f>
        <v>0</v>
      </c>
      <c r="O32" s="139"/>
      <c r="P32" s="140"/>
      <c r="S32" s="66">
        <v>0</v>
      </c>
      <c r="T32" s="30">
        <v>0</v>
      </c>
      <c r="U32" s="45"/>
      <c r="V32" s="45"/>
      <c r="W32" s="72"/>
      <c r="Y32" s="5"/>
      <c r="Z32" s="5"/>
      <c r="AA32" s="5"/>
    </row>
    <row r="33" spans="1:27" ht="10.5" thickBot="1">
      <c r="A33" s="1" t="str">
        <f>$F$1&amp;B33</f>
        <v>Project nameSB01</v>
      </c>
      <c r="B33" s="1" t="s">
        <v>99</v>
      </c>
      <c r="D33" s="32" t="s">
        <v>45</v>
      </c>
      <c r="E33" s="45"/>
      <c r="G33" s="56">
        <f t="shared" si="8"/>
        <v>3822461.3000000003</v>
      </c>
      <c r="H33" s="135">
        <v>92404.33</v>
      </c>
      <c r="I33" s="118"/>
      <c r="J33" s="118"/>
      <c r="K33" s="33">
        <f t="shared" si="9"/>
        <v>0</v>
      </c>
      <c r="L33" s="33">
        <f t="shared" si="10"/>
        <v>3652908.33</v>
      </c>
      <c r="M33" s="33">
        <f>G33+K33</f>
        <v>3822461.3000000003</v>
      </c>
      <c r="N33" s="136">
        <f t="shared" si="12"/>
        <v>-169552.9700000002</v>
      </c>
      <c r="O33" s="137">
        <f>N33/L33</f>
        <v>-0.04641588418946177</v>
      </c>
      <c r="P33" s="141"/>
      <c r="S33" s="73">
        <v>3560504</v>
      </c>
      <c r="T33" s="30">
        <v>3822461.3000000003</v>
      </c>
      <c r="U33" s="45"/>
      <c r="V33" s="45"/>
      <c r="W33" s="72"/>
      <c r="Y33" s="5"/>
      <c r="Z33" s="5"/>
      <c r="AA33" s="5"/>
    </row>
    <row r="34" spans="1:27" ht="10.5" thickBot="1">
      <c r="A34" s="1" t="str">
        <f>$F$1&amp;B34</f>
        <v>Project nameSB02</v>
      </c>
      <c r="B34" s="1" t="s">
        <v>100</v>
      </c>
      <c r="D34" s="32" t="s">
        <v>46</v>
      </c>
      <c r="E34" s="45"/>
      <c r="G34" s="56">
        <f t="shared" si="8"/>
        <v>88009.35</v>
      </c>
      <c r="H34" s="135">
        <v>166164.33</v>
      </c>
      <c r="I34" s="118"/>
      <c r="J34" s="118"/>
      <c r="K34" s="33">
        <f t="shared" si="9"/>
        <v>0</v>
      </c>
      <c r="L34" s="33">
        <f t="shared" si="10"/>
        <v>725227.33</v>
      </c>
      <c r="M34" s="33">
        <f t="shared" si="11"/>
        <v>88009.35</v>
      </c>
      <c r="N34" s="136">
        <f t="shared" si="12"/>
        <v>637217.98</v>
      </c>
      <c r="O34" s="137">
        <f>N34/L34</f>
        <v>0.878645844744985</v>
      </c>
      <c r="P34" s="141"/>
      <c r="S34" s="73">
        <v>559063</v>
      </c>
      <c r="T34" s="30">
        <v>88009.35</v>
      </c>
      <c r="U34" s="45"/>
      <c r="V34" s="45"/>
      <c r="W34" s="72"/>
      <c r="Y34" s="5"/>
      <c r="Z34" s="5"/>
      <c r="AA34" s="5"/>
    </row>
    <row r="35" spans="1:27" ht="10.5" thickBot="1">
      <c r="A35" s="1" t="str">
        <f>$F$1&amp;B35</f>
        <v>Project nameSB03</v>
      </c>
      <c r="B35" s="1" t="s">
        <v>101</v>
      </c>
      <c r="D35" s="32" t="s">
        <v>47</v>
      </c>
      <c r="E35" s="45"/>
      <c r="G35" s="56">
        <f t="shared" si="8"/>
        <v>199843.66</v>
      </c>
      <c r="H35" s="135">
        <v>10433.33</v>
      </c>
      <c r="I35" s="118"/>
      <c r="J35" s="118"/>
      <c r="K35" s="33">
        <f t="shared" si="9"/>
        <v>0</v>
      </c>
      <c r="L35" s="33">
        <f t="shared" si="10"/>
        <v>126406.33</v>
      </c>
      <c r="M35" s="33">
        <f t="shared" si="11"/>
        <v>199843.66</v>
      </c>
      <c r="N35" s="136">
        <f t="shared" si="12"/>
        <v>-73437.33</v>
      </c>
      <c r="O35" s="137">
        <f>N35/L35</f>
        <v>-0.5809624407258719</v>
      </c>
      <c r="P35" s="141"/>
      <c r="S35" s="66">
        <v>115973</v>
      </c>
      <c r="T35" s="30">
        <v>199843.66</v>
      </c>
      <c r="U35" s="45"/>
      <c r="V35" s="45"/>
      <c r="W35" s="72"/>
      <c r="Y35" s="5"/>
      <c r="Z35" s="5"/>
      <c r="AA35" s="5"/>
    </row>
    <row r="36" spans="1:27" ht="10.5" thickBot="1">
      <c r="A36" s="1" t="str">
        <f>$F$1&amp;B36</f>
        <v>Project nameSB04</v>
      </c>
      <c r="B36" s="1" t="s">
        <v>102</v>
      </c>
      <c r="D36" s="32" t="s">
        <v>79</v>
      </c>
      <c r="E36" s="45"/>
      <c r="G36" s="56">
        <f t="shared" si="8"/>
        <v>29781</v>
      </c>
      <c r="H36" s="135">
        <v>0</v>
      </c>
      <c r="I36" s="118"/>
      <c r="J36" s="118"/>
      <c r="K36" s="33">
        <f t="shared" si="9"/>
        <v>0</v>
      </c>
      <c r="L36" s="33">
        <f t="shared" si="10"/>
        <v>32169</v>
      </c>
      <c r="M36" s="33">
        <f t="shared" si="11"/>
        <v>29781</v>
      </c>
      <c r="N36" s="136">
        <f t="shared" si="12"/>
        <v>2388</v>
      </c>
      <c r="O36" s="137">
        <f>N36/L36</f>
        <v>0.07423295719481489</v>
      </c>
      <c r="P36" s="141"/>
      <c r="S36" s="73">
        <v>32169</v>
      </c>
      <c r="T36" s="30">
        <v>29781</v>
      </c>
      <c r="U36" s="45"/>
      <c r="V36" s="45"/>
      <c r="W36" s="72"/>
      <c r="Y36" s="5"/>
      <c r="Z36" s="5"/>
      <c r="AA36" s="5"/>
    </row>
    <row r="37" spans="2:27" ht="10.5" thickBot="1">
      <c r="B37" s="1" t="s">
        <v>117</v>
      </c>
      <c r="D37" s="32"/>
      <c r="E37" s="45"/>
      <c r="G37" s="58">
        <f t="shared" si="8"/>
        <v>0</v>
      </c>
      <c r="H37" s="142">
        <v>0</v>
      </c>
      <c r="I37" s="123"/>
      <c r="J37" s="123"/>
      <c r="K37" s="59">
        <f t="shared" si="9"/>
        <v>0</v>
      </c>
      <c r="L37" s="59">
        <f t="shared" si="10"/>
        <v>0</v>
      </c>
      <c r="M37" s="59">
        <f t="shared" si="11"/>
        <v>0</v>
      </c>
      <c r="N37" s="143">
        <f t="shared" si="12"/>
        <v>0</v>
      </c>
      <c r="O37" s="137"/>
      <c r="P37" s="144"/>
      <c r="S37" s="69">
        <v>0</v>
      </c>
      <c r="T37" s="30">
        <v>0</v>
      </c>
      <c r="U37" s="45"/>
      <c r="V37" s="45"/>
      <c r="W37" s="72"/>
      <c r="Y37" s="5"/>
      <c r="Z37" s="5"/>
      <c r="AA37" s="5"/>
    </row>
    <row r="38" spans="1:27" s="3" customFormat="1" ht="10.5" thickBot="1">
      <c r="A38" s="1"/>
      <c r="B38" s="1"/>
      <c r="D38" s="39" t="s">
        <v>48</v>
      </c>
      <c r="E38" s="45"/>
      <c r="G38" s="89">
        <f aca="true" t="shared" si="13" ref="G38:N38">SUBTOTAL(9,G32:G37)</f>
        <v>4140095.3100000005</v>
      </c>
      <c r="H38" s="89">
        <f t="shared" si="13"/>
        <v>269001.99</v>
      </c>
      <c r="I38" s="89">
        <f t="shared" si="13"/>
        <v>0</v>
      </c>
      <c r="J38" s="89">
        <f t="shared" si="13"/>
        <v>0</v>
      </c>
      <c r="K38" s="89">
        <f t="shared" si="13"/>
        <v>0</v>
      </c>
      <c r="L38" s="89">
        <f t="shared" si="13"/>
        <v>4536710.99</v>
      </c>
      <c r="M38" s="89">
        <f t="shared" si="13"/>
        <v>4140095.3100000005</v>
      </c>
      <c r="N38" s="89">
        <f t="shared" si="13"/>
        <v>396615.67999999976</v>
      </c>
      <c r="O38" s="133">
        <f>+N38/L38</f>
        <v>0.08742361611181226</v>
      </c>
      <c r="P38" s="134" t="s">
        <v>105</v>
      </c>
      <c r="Q38" s="43"/>
      <c r="S38" s="71">
        <f>SUM(S32:S37)</f>
        <v>4267709</v>
      </c>
      <c r="T38" s="71">
        <f>SUM(T32:T37)</f>
        <v>4140095.3100000005</v>
      </c>
      <c r="U38" s="45"/>
      <c r="V38" s="45"/>
      <c r="W38" s="72"/>
      <c r="X38" s="7"/>
      <c r="Y38" s="7"/>
      <c r="Z38" s="7"/>
      <c r="AA38" s="7"/>
    </row>
    <row r="39" spans="4:27" ht="3" customHeight="1">
      <c r="D39" s="44"/>
      <c r="E39" s="45"/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6"/>
      <c r="Q39" s="22"/>
      <c r="S39" s="5" t="e">
        <f>#REF!+#REF!+#REF!+#REF!+#REF!+#REF!</f>
        <v>#REF!</v>
      </c>
      <c r="T39" s="45">
        <f>G39</f>
        <v>0</v>
      </c>
      <c r="U39" s="45"/>
      <c r="V39" s="45"/>
      <c r="W39" s="72"/>
      <c r="Y39" s="5"/>
      <c r="Z39" s="5"/>
      <c r="AA39" s="5"/>
    </row>
    <row r="40" spans="1:27" ht="2.25" customHeight="1" thickBot="1">
      <c r="A40" s="1" t="str">
        <f>$F$1&amp;C40</f>
        <v>Project name</v>
      </c>
      <c r="D40" s="44"/>
      <c r="E40" s="45"/>
      <c r="G40" s="45"/>
      <c r="H40" s="45"/>
      <c r="I40" s="45"/>
      <c r="J40" s="45"/>
      <c r="K40" s="45"/>
      <c r="L40" s="45"/>
      <c r="M40" s="45"/>
      <c r="N40" s="45"/>
      <c r="O40" s="46"/>
      <c r="Q40" s="22"/>
      <c r="S40" s="5" t="e">
        <f>#REF!+#REF!+#REF!+#REF!+#REF!+#REF!</f>
        <v>#REF!</v>
      </c>
      <c r="T40" s="45">
        <f>G40</f>
        <v>0</v>
      </c>
      <c r="U40" s="45"/>
      <c r="V40" s="45"/>
      <c r="W40" s="72"/>
      <c r="Y40" s="5"/>
      <c r="Z40" s="5"/>
      <c r="AA40" s="5"/>
    </row>
    <row r="41" spans="3:27" ht="10.5" thickBot="1">
      <c r="C41" s="205" t="s">
        <v>51</v>
      </c>
      <c r="D41" s="206"/>
      <c r="E41" s="45"/>
      <c r="G41" s="45"/>
      <c r="H41" s="45"/>
      <c r="I41" s="45"/>
      <c r="J41" s="45"/>
      <c r="K41" s="45"/>
      <c r="L41" s="45"/>
      <c r="M41" s="45"/>
      <c r="N41" s="45"/>
      <c r="O41" s="46"/>
      <c r="Q41" s="22"/>
      <c r="T41" s="45"/>
      <c r="U41" s="45"/>
      <c r="V41" s="45"/>
      <c r="W41" s="72"/>
      <c r="Y41" s="5"/>
      <c r="Z41" s="5"/>
      <c r="AA41" s="5"/>
    </row>
    <row r="42" spans="1:27" ht="9.75">
      <c r="A42" s="1" t="str">
        <f>$F$1&amp;B42</f>
        <v>Project nameG01</v>
      </c>
      <c r="B42" s="1" t="s">
        <v>91</v>
      </c>
      <c r="D42" s="23" t="s">
        <v>79</v>
      </c>
      <c r="E42" s="45"/>
      <c r="G42" s="24">
        <f>T42</f>
        <v>4469.79</v>
      </c>
      <c r="H42" s="131">
        <v>250</v>
      </c>
      <c r="I42" s="116"/>
      <c r="J42" s="116"/>
      <c r="K42" s="24">
        <f>I42+J42</f>
        <v>0</v>
      </c>
      <c r="L42" s="24">
        <f>H42+S42</f>
        <v>7250</v>
      </c>
      <c r="M42" s="24">
        <f>G42+K42</f>
        <v>4469.79</v>
      </c>
      <c r="N42" s="27">
        <f>L42-M42</f>
        <v>2780.21</v>
      </c>
      <c r="O42" s="28">
        <f>N42/L42</f>
        <v>0.38347724137931033</v>
      </c>
      <c r="P42" s="81"/>
      <c r="Q42" s="82"/>
      <c r="R42" s="83"/>
      <c r="S42" s="66">
        <v>7000</v>
      </c>
      <c r="T42" s="62">
        <v>4469.79</v>
      </c>
      <c r="U42" s="45"/>
      <c r="V42" s="45"/>
      <c r="W42" s="72"/>
      <c r="Y42" s="5"/>
      <c r="Z42" s="5"/>
      <c r="AA42" s="5"/>
    </row>
    <row r="43" spans="1:27" ht="10.5" thickBot="1">
      <c r="A43" s="1" t="str">
        <f>$F$1&amp;B43</f>
        <v>Project nameG02</v>
      </c>
      <c r="B43" s="1" t="s">
        <v>118</v>
      </c>
      <c r="D43" s="47" t="s">
        <v>80</v>
      </c>
      <c r="E43" s="45"/>
      <c r="G43" s="50">
        <f>T43</f>
        <v>85616.95999999999</v>
      </c>
      <c r="H43" s="132">
        <v>3000</v>
      </c>
      <c r="I43" s="115"/>
      <c r="J43" s="115"/>
      <c r="K43" s="84">
        <f>I43+J43</f>
        <v>0</v>
      </c>
      <c r="L43" s="50">
        <f>H43+S43</f>
        <v>186886</v>
      </c>
      <c r="M43" s="50">
        <f>G43+K43</f>
        <v>85616.95999999999</v>
      </c>
      <c r="N43" s="51">
        <f>L43-M43</f>
        <v>101269.04000000001</v>
      </c>
      <c r="O43" s="52">
        <f>N43/L43</f>
        <v>0.5418760099739949</v>
      </c>
      <c r="P43" s="85"/>
      <c r="Q43" s="22"/>
      <c r="S43" s="73">
        <v>183886</v>
      </c>
      <c r="T43" s="86">
        <v>85616.95999999999</v>
      </c>
      <c r="U43" s="45"/>
      <c r="V43" s="45"/>
      <c r="W43" s="72"/>
      <c r="Y43" s="5"/>
      <c r="Z43" s="5"/>
      <c r="AA43" s="5"/>
    </row>
    <row r="44" spans="1:27" s="3" customFormat="1" ht="10.5" thickBot="1">
      <c r="A44" s="1"/>
      <c r="B44" s="1"/>
      <c r="D44" s="39" t="s">
        <v>48</v>
      </c>
      <c r="E44" s="45"/>
      <c r="G44" s="40">
        <f>SUBTOTAL(9,G42:G43)</f>
        <v>90086.74999999999</v>
      </c>
      <c r="H44" s="40">
        <f aca="true" t="shared" si="14" ref="H44:N44">SUBTOTAL(9,H42:H43)</f>
        <v>3250</v>
      </c>
      <c r="I44" s="40">
        <f t="shared" si="14"/>
        <v>0</v>
      </c>
      <c r="J44" s="40">
        <f t="shared" si="14"/>
        <v>0</v>
      </c>
      <c r="K44" s="40">
        <f t="shared" si="14"/>
        <v>0</v>
      </c>
      <c r="L44" s="40">
        <f t="shared" si="14"/>
        <v>194136</v>
      </c>
      <c r="M44" s="40">
        <f t="shared" si="14"/>
        <v>90086.74999999999</v>
      </c>
      <c r="N44" s="40">
        <f t="shared" si="14"/>
        <v>104049.25000000001</v>
      </c>
      <c r="O44" s="41">
        <f>N44/L44</f>
        <v>0.5359606152388018</v>
      </c>
      <c r="P44" s="42" t="s">
        <v>75</v>
      </c>
      <c r="Q44" s="43"/>
      <c r="S44" s="71">
        <f>SUM(S42:S43)</f>
        <v>190886</v>
      </c>
      <c r="T44" s="71">
        <f>SUM(T42:T43)</f>
        <v>90086.74999999999</v>
      </c>
      <c r="U44" s="45"/>
      <c r="V44" s="45"/>
      <c r="W44" s="72"/>
      <c r="X44" s="7"/>
      <c r="Y44" s="7"/>
      <c r="Z44" s="7"/>
      <c r="AA44" s="7"/>
    </row>
    <row r="45" spans="1:27" ht="3" customHeight="1" thickBot="1">
      <c r="A45" s="1" t="str">
        <f>$F$1&amp;C45</f>
        <v>Project name</v>
      </c>
      <c r="D45" s="44"/>
      <c r="E45" s="45"/>
      <c r="G45" s="45"/>
      <c r="H45" s="45"/>
      <c r="I45" s="45"/>
      <c r="J45" s="45"/>
      <c r="K45" s="45"/>
      <c r="L45" s="45"/>
      <c r="M45" s="45"/>
      <c r="N45" s="45"/>
      <c r="O45" s="46"/>
      <c r="Q45" s="22"/>
      <c r="S45" s="5" t="e">
        <f>#REF!+#REF!+#REF!+#REF!+#REF!+#REF!</f>
        <v>#REF!</v>
      </c>
      <c r="T45" s="45">
        <f>G45</f>
        <v>0</v>
      </c>
      <c r="U45" s="45"/>
      <c r="V45" s="45"/>
      <c r="W45" s="72"/>
      <c r="Y45" s="5"/>
      <c r="Z45" s="5"/>
      <c r="AA45" s="5"/>
    </row>
    <row r="46" spans="3:27" ht="10.5" thickBot="1">
      <c r="C46" s="205" t="s">
        <v>52</v>
      </c>
      <c r="D46" s="206"/>
      <c r="E46" s="45"/>
      <c r="G46" s="45"/>
      <c r="H46" s="45"/>
      <c r="I46" s="74"/>
      <c r="J46" s="45"/>
      <c r="K46" s="45"/>
      <c r="L46" s="45"/>
      <c r="M46" s="45"/>
      <c r="N46" s="45"/>
      <c r="O46" s="46"/>
      <c r="Q46" s="22"/>
      <c r="T46" s="45"/>
      <c r="U46" s="45"/>
      <c r="V46" s="45"/>
      <c r="W46" s="72"/>
      <c r="Y46" s="5"/>
      <c r="Z46" s="5"/>
      <c r="AA46" s="5"/>
    </row>
    <row r="47" spans="1:27" ht="10.5" thickBot="1">
      <c r="A47" s="1" t="str">
        <f aca="true" t="shared" si="15" ref="A47:A52">$F$1&amp;B47</f>
        <v>Project nameE01</v>
      </c>
      <c r="B47" s="1" t="s">
        <v>88</v>
      </c>
      <c r="D47" s="23" t="s">
        <v>44</v>
      </c>
      <c r="E47" s="45"/>
      <c r="G47" s="24">
        <f aca="true" t="shared" si="16" ref="G47:G52">T47</f>
        <v>21.35</v>
      </c>
      <c r="H47" s="124">
        <v>0</v>
      </c>
      <c r="I47" s="115"/>
      <c r="J47" s="125"/>
      <c r="K47" s="25">
        <f aca="true" t="shared" si="17" ref="K47:K52">I47+J47</f>
        <v>0</v>
      </c>
      <c r="L47" s="26">
        <f aca="true" t="shared" si="18" ref="L47:L52">H47+S47</f>
        <v>30000</v>
      </c>
      <c r="M47" s="24">
        <f aca="true" t="shared" si="19" ref="M47:M52">G47+K47</f>
        <v>21.35</v>
      </c>
      <c r="N47" s="27">
        <f aca="true" t="shared" si="20" ref="N47:N52">L47-M47</f>
        <v>29978.65</v>
      </c>
      <c r="O47" s="28">
        <f>N47/L47</f>
        <v>0.9992883333333333</v>
      </c>
      <c r="P47" s="75"/>
      <c r="Q47" s="22"/>
      <c r="S47" s="66">
        <v>30000</v>
      </c>
      <c r="T47" s="30">
        <v>21.35</v>
      </c>
      <c r="U47" s="45"/>
      <c r="V47" s="45"/>
      <c r="W47" s="72"/>
      <c r="Y47" s="5"/>
      <c r="Z47" s="5"/>
      <c r="AA47" s="5"/>
    </row>
    <row r="48" spans="1:27" ht="10.5" thickBot="1">
      <c r="A48" s="1" t="str">
        <f t="shared" si="15"/>
        <v>Project nameE02</v>
      </c>
      <c r="B48" s="1" t="s">
        <v>85</v>
      </c>
      <c r="D48" s="32" t="s">
        <v>45</v>
      </c>
      <c r="E48" s="45"/>
      <c r="G48" s="33">
        <f t="shared" si="16"/>
        <v>0</v>
      </c>
      <c r="H48" s="126">
        <v>0</v>
      </c>
      <c r="I48" s="118"/>
      <c r="J48" s="127"/>
      <c r="K48" s="34">
        <f t="shared" si="17"/>
        <v>0</v>
      </c>
      <c r="L48" s="56">
        <f t="shared" si="18"/>
        <v>4500</v>
      </c>
      <c r="M48" s="33">
        <f t="shared" si="19"/>
        <v>0</v>
      </c>
      <c r="N48" s="35">
        <f t="shared" si="20"/>
        <v>4500</v>
      </c>
      <c r="O48" s="36">
        <f>N48/L48</f>
        <v>1</v>
      </c>
      <c r="P48" s="76"/>
      <c r="Q48" s="22"/>
      <c r="S48" s="67">
        <v>4500</v>
      </c>
      <c r="T48" s="30">
        <v>0</v>
      </c>
      <c r="U48" s="45"/>
      <c r="V48" s="45"/>
      <c r="W48" s="72"/>
      <c r="Y48" s="5"/>
      <c r="Z48" s="5"/>
      <c r="AA48" s="5"/>
    </row>
    <row r="49" spans="1:27" ht="10.5" thickBot="1">
      <c r="A49" s="1" t="str">
        <f t="shared" si="15"/>
        <v>Project nameE03</v>
      </c>
      <c r="B49" s="1" t="s">
        <v>89</v>
      </c>
      <c r="D49" s="32" t="s">
        <v>46</v>
      </c>
      <c r="E49" s="45"/>
      <c r="G49" s="33">
        <f t="shared" si="16"/>
        <v>0</v>
      </c>
      <c r="H49" s="126">
        <v>0</v>
      </c>
      <c r="I49" s="118"/>
      <c r="J49" s="127"/>
      <c r="K49" s="34">
        <f t="shared" si="17"/>
        <v>0</v>
      </c>
      <c r="L49" s="56">
        <f t="shared" si="18"/>
        <v>0</v>
      </c>
      <c r="M49" s="33">
        <f t="shared" si="19"/>
        <v>0</v>
      </c>
      <c r="N49" s="35">
        <f t="shared" si="20"/>
        <v>0</v>
      </c>
      <c r="O49" s="36"/>
      <c r="P49" s="77"/>
      <c r="Q49" s="22"/>
      <c r="S49" s="67">
        <v>0</v>
      </c>
      <c r="T49" s="30">
        <v>0</v>
      </c>
      <c r="U49" s="45"/>
      <c r="V49" s="45"/>
      <c r="W49" s="72"/>
      <c r="Y49" s="5"/>
      <c r="Z49" s="5"/>
      <c r="AA49" s="5"/>
    </row>
    <row r="50" spans="1:27" ht="10.5" thickBot="1">
      <c r="A50" s="1" t="str">
        <f t="shared" si="15"/>
        <v>Project nameE04</v>
      </c>
      <c r="B50" s="1" t="s">
        <v>87</v>
      </c>
      <c r="D50" s="32" t="s">
        <v>47</v>
      </c>
      <c r="E50" s="45"/>
      <c r="G50" s="33">
        <f t="shared" si="16"/>
        <v>54681.9</v>
      </c>
      <c r="H50" s="126">
        <v>0</v>
      </c>
      <c r="I50" s="118"/>
      <c r="J50" s="127"/>
      <c r="K50" s="34">
        <f t="shared" si="17"/>
        <v>0</v>
      </c>
      <c r="L50" s="56">
        <f t="shared" si="18"/>
        <v>71000</v>
      </c>
      <c r="M50" s="33">
        <f t="shared" si="19"/>
        <v>54681.9</v>
      </c>
      <c r="N50" s="35">
        <f t="shared" si="20"/>
        <v>16318.099999999999</v>
      </c>
      <c r="O50" s="36">
        <f>N50/L50</f>
        <v>0.22983239436619715</v>
      </c>
      <c r="P50" s="76"/>
      <c r="Q50" s="22"/>
      <c r="S50" s="69">
        <v>71000</v>
      </c>
      <c r="T50" s="30">
        <v>54681.9</v>
      </c>
      <c r="U50" s="45"/>
      <c r="V50" s="45"/>
      <c r="W50" s="72"/>
      <c r="Y50" s="5"/>
      <c r="Z50" s="5"/>
      <c r="AA50" s="5"/>
    </row>
    <row r="51" spans="1:27" ht="10.5" thickBot="1">
      <c r="A51" s="1" t="str">
        <f t="shared" si="15"/>
        <v>Project nameE05</v>
      </c>
      <c r="B51" s="1" t="s">
        <v>90</v>
      </c>
      <c r="D51" s="32" t="s">
        <v>79</v>
      </c>
      <c r="E51" s="45"/>
      <c r="G51" s="33">
        <f t="shared" si="16"/>
        <v>4666.63</v>
      </c>
      <c r="H51" s="126">
        <v>0</v>
      </c>
      <c r="I51" s="118"/>
      <c r="J51" s="127"/>
      <c r="K51" s="34">
        <f t="shared" si="17"/>
        <v>0</v>
      </c>
      <c r="L51" s="56">
        <f t="shared" si="18"/>
        <v>4500</v>
      </c>
      <c r="M51" s="33">
        <f t="shared" si="19"/>
        <v>4666.63</v>
      </c>
      <c r="N51" s="35">
        <f t="shared" si="20"/>
        <v>-166.6300000000001</v>
      </c>
      <c r="O51" s="36">
        <f>N51/L51</f>
        <v>-0.03702888888888891</v>
      </c>
      <c r="P51" s="77"/>
      <c r="Q51" s="22"/>
      <c r="S51" s="69">
        <v>4500</v>
      </c>
      <c r="T51" s="30">
        <v>4666.63</v>
      </c>
      <c r="U51" s="45"/>
      <c r="V51" s="45"/>
      <c r="W51" s="72"/>
      <c r="Y51" s="5"/>
      <c r="Z51" s="5"/>
      <c r="AA51" s="5"/>
    </row>
    <row r="52" spans="1:27" ht="10.5" thickBot="1">
      <c r="A52" s="1" t="str">
        <f t="shared" si="15"/>
        <v>Project nameE06</v>
      </c>
      <c r="B52" s="1" t="s">
        <v>82</v>
      </c>
      <c r="D52" s="32" t="s">
        <v>80</v>
      </c>
      <c r="E52" s="45"/>
      <c r="G52" s="59">
        <f t="shared" si="16"/>
        <v>2488.79</v>
      </c>
      <c r="H52" s="78">
        <v>0</v>
      </c>
      <c r="I52" s="123"/>
      <c r="J52" s="130"/>
      <c r="K52" s="57">
        <f t="shared" si="17"/>
        <v>0</v>
      </c>
      <c r="L52" s="58">
        <f t="shared" si="18"/>
        <v>4500</v>
      </c>
      <c r="M52" s="59">
        <f t="shared" si="19"/>
        <v>2488.79</v>
      </c>
      <c r="N52" s="60">
        <f t="shared" si="20"/>
        <v>2011.21</v>
      </c>
      <c r="O52" s="61">
        <f>N52/L52</f>
        <v>0.4469355555555556</v>
      </c>
      <c r="P52" s="79"/>
      <c r="Q52" s="22"/>
      <c r="S52" s="69">
        <v>4500</v>
      </c>
      <c r="T52" s="30">
        <v>2488.79</v>
      </c>
      <c r="U52" s="45"/>
      <c r="V52" s="45"/>
      <c r="W52" s="72"/>
      <c r="Y52" s="5"/>
      <c r="Z52" s="5"/>
      <c r="AA52" s="5"/>
    </row>
    <row r="53" spans="4:27" s="3" customFormat="1" ht="10.5" thickBot="1">
      <c r="D53" s="39" t="s">
        <v>48</v>
      </c>
      <c r="E53" s="45"/>
      <c r="G53" s="40">
        <f aca="true" t="shared" si="21" ref="G53:N53">SUBTOTAL(9,G47:G52)</f>
        <v>61858.67</v>
      </c>
      <c r="H53" s="40">
        <f t="shared" si="21"/>
        <v>0</v>
      </c>
      <c r="I53" s="40">
        <f t="shared" si="21"/>
        <v>0</v>
      </c>
      <c r="J53" s="40">
        <f t="shared" si="21"/>
        <v>0</v>
      </c>
      <c r="K53" s="40">
        <f t="shared" si="21"/>
        <v>0</v>
      </c>
      <c r="L53" s="40">
        <f t="shared" si="21"/>
        <v>114500</v>
      </c>
      <c r="M53" s="40">
        <f t="shared" si="21"/>
        <v>61858.67</v>
      </c>
      <c r="N53" s="40">
        <f t="shared" si="21"/>
        <v>52641.33</v>
      </c>
      <c r="O53" s="41">
        <f>N53/L53</f>
        <v>0.4597496069868996</v>
      </c>
      <c r="P53" s="42" t="s">
        <v>76</v>
      </c>
      <c r="Q53" s="43"/>
      <c r="S53" s="80">
        <f>SUM(S47:S52)</f>
        <v>114500</v>
      </c>
      <c r="T53" s="30">
        <f>SUM(T47:T52)</f>
        <v>61858.67</v>
      </c>
      <c r="U53" s="45"/>
      <c r="V53" s="45"/>
      <c r="W53" s="72"/>
      <c r="X53" s="7"/>
      <c r="Y53" s="7"/>
      <c r="Z53" s="7"/>
      <c r="AA53" s="7"/>
    </row>
    <row r="54" spans="4:27" ht="3" customHeight="1">
      <c r="D54" s="44"/>
      <c r="E54" s="45"/>
      <c r="G54" s="45"/>
      <c r="H54" s="45"/>
      <c r="I54" s="45"/>
      <c r="J54" s="45"/>
      <c r="K54" s="45"/>
      <c r="L54" s="45"/>
      <c r="M54" s="45"/>
      <c r="N54" s="45"/>
      <c r="O54" s="46"/>
      <c r="Q54" s="22"/>
      <c r="S54" s="5" t="e">
        <f>#REF!+#REF!+#REF!+#REF!+#REF!+#REF!</f>
        <v>#REF!</v>
      </c>
      <c r="T54" s="45">
        <f>G54</f>
        <v>0</v>
      </c>
      <c r="U54" s="45"/>
      <c r="V54" s="45"/>
      <c r="W54" s="72"/>
      <c r="Y54" s="5"/>
      <c r="Z54" s="5"/>
      <c r="AA54" s="5"/>
    </row>
    <row r="55" spans="4:27" ht="3" customHeight="1" thickBot="1">
      <c r="D55" s="44"/>
      <c r="E55" s="45"/>
      <c r="G55" s="45"/>
      <c r="H55" s="45"/>
      <c r="I55" s="45"/>
      <c r="J55" s="45"/>
      <c r="K55" s="45"/>
      <c r="L55" s="45"/>
      <c r="M55" s="45"/>
      <c r="N55" s="45"/>
      <c r="O55" s="54"/>
      <c r="Q55" s="22"/>
      <c r="S55" s="5" t="e">
        <f>#REF!+#REF!+#REF!+#REF!+#REF!+#REF!</f>
        <v>#REF!</v>
      </c>
      <c r="T55" s="45">
        <f>G55</f>
        <v>0</v>
      </c>
      <c r="U55" s="45"/>
      <c r="V55" s="45"/>
      <c r="W55" s="72"/>
      <c r="Y55" s="5"/>
      <c r="Z55" s="5"/>
      <c r="AA55" s="5"/>
    </row>
    <row r="56" spans="3:27" ht="10.5" thickBot="1">
      <c r="C56" s="201" t="s">
        <v>53</v>
      </c>
      <c r="D56" s="202"/>
      <c r="E56" s="45"/>
      <c r="F56" s="3"/>
      <c r="G56" s="53">
        <f aca="true" t="shared" si="22" ref="G56:N56">SUBTOTAL(9,G16:G53)</f>
        <v>5415276.140000001</v>
      </c>
      <c r="H56" s="53">
        <f t="shared" si="22"/>
        <v>375808.33</v>
      </c>
      <c r="I56" s="53">
        <f t="shared" si="22"/>
        <v>0</v>
      </c>
      <c r="J56" s="53">
        <f t="shared" si="22"/>
        <v>0</v>
      </c>
      <c r="K56" s="53">
        <f t="shared" si="22"/>
        <v>0</v>
      </c>
      <c r="L56" s="53">
        <f t="shared" si="22"/>
        <v>6072370.33</v>
      </c>
      <c r="M56" s="53">
        <f t="shared" si="22"/>
        <v>5415276.140000001</v>
      </c>
      <c r="N56" s="53">
        <f t="shared" si="22"/>
        <v>657094.1899999997</v>
      </c>
      <c r="O56" s="41">
        <f>N56/L56</f>
        <v>0.10821049347957006</v>
      </c>
      <c r="P56" s="42" t="s">
        <v>49</v>
      </c>
      <c r="Q56" s="22"/>
      <c r="S56" s="71">
        <f>SUM(S22+S29+S38+S44+S53)</f>
        <v>5696562</v>
      </c>
      <c r="T56" s="71">
        <f>SUM(T22+T29+T38+T44+T53)</f>
        <v>5415276.140000001</v>
      </c>
      <c r="U56" s="45"/>
      <c r="V56" s="45"/>
      <c r="W56" s="72"/>
      <c r="Y56" s="5"/>
      <c r="Z56" s="5"/>
      <c r="AA56" s="5"/>
    </row>
    <row r="57" spans="3:15" ht="9.75">
      <c r="C57" s="2"/>
      <c r="D57" s="21"/>
      <c r="E57" s="87"/>
      <c r="F57" s="87"/>
      <c r="G57" s="87"/>
      <c r="H57" s="87"/>
      <c r="I57" s="87"/>
      <c r="J57" s="87"/>
      <c r="K57" s="87"/>
      <c r="L57" s="87"/>
      <c r="M57" s="3"/>
      <c r="N57" s="3"/>
      <c r="O57" s="6"/>
    </row>
    <row r="58" spans="3:15" ht="9.75">
      <c r="C58" s="2"/>
      <c r="D58" s="2" t="s">
        <v>54</v>
      </c>
      <c r="F58" s="3"/>
      <c r="G58" s="3"/>
      <c r="H58" s="3"/>
      <c r="I58" s="3"/>
      <c r="J58" s="3"/>
      <c r="K58" s="3"/>
      <c r="L58" s="3"/>
      <c r="M58" s="3"/>
      <c r="N58" s="3"/>
      <c r="O58" s="6"/>
    </row>
    <row r="59" spans="3:15" ht="10.5" thickBot="1">
      <c r="C59" s="2"/>
      <c r="D59" s="2"/>
      <c r="F59" s="3"/>
      <c r="G59" s="122"/>
      <c r="H59" s="3"/>
      <c r="I59" s="3" t="s">
        <v>55</v>
      </c>
      <c r="J59" s="122"/>
      <c r="K59" s="3"/>
      <c r="L59" s="3"/>
      <c r="M59" s="3"/>
      <c r="N59" s="3"/>
      <c r="O59" s="6"/>
    </row>
    <row r="60" spans="2:13" s="149" customFormat="1" ht="12.75">
      <c r="B60" s="150"/>
      <c r="C60" s="150"/>
      <c r="E60" s="151"/>
      <c r="F60" s="151"/>
      <c r="G60" s="151"/>
      <c r="H60" s="152"/>
      <c r="I60" s="152"/>
      <c r="J60" s="151"/>
      <c r="K60" s="151"/>
      <c r="L60" s="151"/>
      <c r="M60" s="153"/>
    </row>
    <row r="61" spans="2:13" s="149" customFormat="1" ht="13.5" hidden="1" thickBot="1">
      <c r="B61" s="150"/>
      <c r="C61" s="150" t="s">
        <v>54</v>
      </c>
      <c r="E61" s="151"/>
      <c r="F61" s="154"/>
      <c r="G61" s="151"/>
      <c r="H61" s="152" t="s">
        <v>55</v>
      </c>
      <c r="I61" s="152"/>
      <c r="J61" s="154"/>
      <c r="K61" s="151"/>
      <c r="L61" s="151"/>
      <c r="M61" s="153"/>
    </row>
    <row r="62" spans="2:13" s="149" customFormat="1" ht="12.75" hidden="1">
      <c r="B62" s="150"/>
      <c r="C62" s="150"/>
      <c r="E62" s="151"/>
      <c r="F62" s="151"/>
      <c r="G62" s="151"/>
      <c r="H62" s="152"/>
      <c r="I62" s="152"/>
      <c r="J62" s="151"/>
      <c r="K62" s="151"/>
      <c r="L62" s="151"/>
      <c r="M62" s="153"/>
    </row>
    <row r="63" spans="2:13" s="149" customFormat="1" ht="13.5" hidden="1" thickBot="1">
      <c r="B63" s="150"/>
      <c r="C63" s="150" t="s">
        <v>54</v>
      </c>
      <c r="E63" s="151"/>
      <c r="F63" s="154"/>
      <c r="G63" s="151"/>
      <c r="H63" s="152" t="s">
        <v>55</v>
      </c>
      <c r="I63" s="152"/>
      <c r="J63" s="154"/>
      <c r="K63" s="151"/>
      <c r="L63" s="151"/>
      <c r="M63" s="153"/>
    </row>
    <row r="64" spans="2:13" s="149" customFormat="1" ht="12.75" hidden="1">
      <c r="B64" s="150"/>
      <c r="C64" s="150"/>
      <c r="E64" s="151"/>
      <c r="F64" s="151"/>
      <c r="G64" s="151"/>
      <c r="H64" s="151"/>
      <c r="I64" s="151"/>
      <c r="J64" s="151"/>
      <c r="K64" s="151"/>
      <c r="L64" s="151"/>
      <c r="M64" s="153"/>
    </row>
    <row r="65" spans="3:13" s="149" customFormat="1" ht="12.75">
      <c r="C65" s="155" t="s">
        <v>11</v>
      </c>
      <c r="D65" s="150"/>
      <c r="E65" s="151"/>
      <c r="F65" s="151"/>
      <c r="G65" s="151"/>
      <c r="H65" s="151"/>
      <c r="I65" s="151"/>
      <c r="J65" s="151"/>
      <c r="K65" s="151"/>
      <c r="L65" s="151"/>
      <c r="M65" s="153"/>
    </row>
    <row r="66" spans="4:13" s="149" customFormat="1" ht="12.75">
      <c r="D66" s="156"/>
      <c r="M66" s="157"/>
    </row>
    <row r="67" spans="4:13" s="149" customFormat="1" ht="12.75">
      <c r="D67" s="158" t="s">
        <v>12</v>
      </c>
      <c r="M67" s="157"/>
    </row>
    <row r="68" spans="3:13" s="149" customFormat="1" ht="12.75">
      <c r="C68" s="156"/>
      <c r="M68" s="157"/>
    </row>
  </sheetData>
  <sheetProtection/>
  <mergeCells count="27">
    <mergeCell ref="F11:F12"/>
    <mergeCell ref="C56:D56"/>
    <mergeCell ref="C31:D31"/>
    <mergeCell ref="C41:D41"/>
    <mergeCell ref="C46:D46"/>
    <mergeCell ref="C6:D6"/>
    <mergeCell ref="C24:D24"/>
    <mergeCell ref="C15:D15"/>
    <mergeCell ref="D9:D10"/>
    <mergeCell ref="K11:K12"/>
    <mergeCell ref="N11:N12"/>
    <mergeCell ref="F1:J1"/>
    <mergeCell ref="F2:J2"/>
    <mergeCell ref="F3:J3"/>
    <mergeCell ref="H11:H12"/>
    <mergeCell ref="I11:I12"/>
    <mergeCell ref="J11:J12"/>
    <mergeCell ref="F4:J4"/>
    <mergeCell ref="G11:G12"/>
    <mergeCell ref="T11:T12"/>
    <mergeCell ref="O3:P4"/>
    <mergeCell ref="L9:P9"/>
    <mergeCell ref="P11:P12"/>
    <mergeCell ref="S11:S12"/>
    <mergeCell ref="O11:O12"/>
    <mergeCell ref="M11:M12"/>
    <mergeCell ref="L11:L12"/>
  </mergeCells>
  <printOptions/>
  <pageMargins left="0.55" right="0.34" top="0.6" bottom="0.49" header="0.39" footer="0.33"/>
  <pageSetup cellComments="asDisplayed" horizontalDpi="600" verticalDpi="600" orientation="landscape" scale="70"/>
  <headerFooter alignWithMargins="0">
    <oddHeader>&amp;C&amp;"Arial,Bold"&amp;14Schedule G.1 - Financial Report</oddHeader>
    <oddFooter>&amp;L&amp;F&amp;A&amp;RPage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Financial Report by Category</dc:title>
  <dc:subject/>
  <dc:creator>Kinney, Elizabeth</dc:creator>
  <cp:keywords/>
  <dc:description/>
  <cp:lastModifiedBy>Kinney, Elizabeth</cp:lastModifiedBy>
  <cp:lastPrinted>2009-08-13T00:20:42Z</cp:lastPrinted>
  <dcterms:created xsi:type="dcterms:W3CDTF">2006-04-18T18:39:59Z</dcterms:created>
  <dcterms:modified xsi:type="dcterms:W3CDTF">2015-11-23T17:36:02Z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_dlc_DocId">
    <vt:lpwstr>PHSADOC-1773948944-18</vt:lpwstr>
  </property>
  <property fmtid="{D5CDD505-2E9C-101B-9397-08002B2CF9AE}" pid="5" name="_dlc_DocIdItemGuid">
    <vt:lpwstr>b744257d-1018-4a67-8da2-c10985ddd19c</vt:lpwstr>
  </property>
  <property fmtid="{D5CDD505-2E9C-101B-9397-08002B2CF9AE}" pid="6" name="_dlc_DocIdUrl">
    <vt:lpwstr>https://ewiauthor.phsa.ca/researchernew/_layouts/15/DocIdRedir.aspx?ID=PHSADOC-1773948944-18, PHSADOC-1773948944-18</vt:lpwstr>
  </property>
  <property fmtid="{D5CDD505-2E9C-101B-9397-08002B2CF9AE}" pid="7" name="DocumentDescription">
    <vt:lpwstr/>
  </property>
  <property fmtid="{D5CDD505-2E9C-101B-9397-08002B2CF9AE}" pid="8" name="Audience1">
    <vt:lpwstr>;#Health Professionals;#Researchers;#</vt:lpwstr>
  </property>
  <property fmtid="{D5CDD505-2E9C-101B-9397-08002B2CF9AE}" pid="9" name="DocumentLanguage">
    <vt:lpwstr/>
  </property>
  <property fmtid="{D5CDD505-2E9C-101B-9397-08002B2CF9AE}" pid="10" name="d54dd449c2c54af89444c3906a20b699">
    <vt:lpwstr/>
  </property>
  <property fmtid="{D5CDD505-2E9C-101B-9397-08002B2CF9AE}" pid="11" name="ResourceCategory">
    <vt:lpwstr/>
  </property>
  <property fmtid="{D5CDD505-2E9C-101B-9397-08002B2CF9AE}" pid="12" name="k05366dfea714127ab8826af69afb524">
    <vt:lpwstr/>
  </property>
  <property fmtid="{D5CDD505-2E9C-101B-9397-08002B2CF9AE}" pid="13" name="ResourceType">
    <vt:lpwstr/>
  </property>
  <property fmtid="{D5CDD505-2E9C-101B-9397-08002B2CF9AE}" pid="14" name="TaxCatchAll">
    <vt:lpwstr/>
  </property>
</Properties>
</file>